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3"/>
  <fileSharing readOnlyRecommended="1"/>
  <workbookPr showInkAnnotation="0" defaultThemeVersion="124226"/>
  <mc:AlternateContent xmlns:mc="http://schemas.openxmlformats.org/markup-compatibility/2006">
    <mc:Choice Requires="x15">
      <x15ac:absPath xmlns:x15ac="http://schemas.microsoft.com/office/spreadsheetml/2010/11/ac" url="/Users/manuel/Downloads/"/>
    </mc:Choice>
  </mc:AlternateContent>
  <xr:revisionPtr revIDLastSave="0" documentId="8_{574B75E7-BDB6-3E48-A2E2-93A915FE58BA}" xr6:coauthVersionLast="45" xr6:coauthVersionMax="45" xr10:uidLastSave="{00000000-0000-0000-0000-000000000000}"/>
  <workbookProtection lockStructure="1"/>
  <bookViews>
    <workbookView xWindow="33600" yWindow="-11200" windowWidth="51200" windowHeight="28340" tabRatio="846" xr2:uid="{00000000-000D-0000-FFFF-FFFF00000000}"/>
  </bookViews>
  <sheets>
    <sheet name="Stammdaten" sheetId="7" r:id="rId1"/>
    <sheet name="Budget" sheetId="2" r:id="rId2"/>
    <sheet name="Hilfsmittel" sheetId="4" r:id="rId3"/>
    <sheet name="Abrechnung" sheetId="5" r:id="rId4"/>
    <sheet name="Positionszusammenfassung" sheetId="6" r:id="rId5"/>
    <sheet name="Kostensaetze" sheetId="8" state="hidden" r:id="rId6"/>
  </sheets>
  <definedNames>
    <definedName name="_xlnm.Print_Area" localSheetId="2">Hilfsmittel!$A$1:$Y$71</definedName>
    <definedName name="Z_3F1193AC_8CFD_4F99_A2A4_73EA963C5A09_.wvu.Cols" localSheetId="3" hidden="1">Abrechnung!$AA:$XFD</definedName>
    <definedName name="Z_3F1193AC_8CFD_4F99_A2A4_73EA963C5A09_.wvu.Cols" localSheetId="1" hidden="1">Budget!$AA:$XFD</definedName>
    <definedName name="Z_3F1193AC_8CFD_4F99_A2A4_73EA963C5A09_.wvu.Cols" localSheetId="2" hidden="1">Hilfsmittel!$AA:$XFD</definedName>
    <definedName name="Z_3F1193AC_8CFD_4F99_A2A4_73EA963C5A09_.wvu.Cols" localSheetId="4" hidden="1">Positionszusammenfassung!$AA:$XFD</definedName>
    <definedName name="Z_3F1193AC_8CFD_4F99_A2A4_73EA963C5A09_.wvu.Rows" localSheetId="3" hidden="1">Abrechnung!$73:$1048576,Abrechnung!$63:$72</definedName>
    <definedName name="Z_3F1193AC_8CFD_4F99_A2A4_73EA963C5A09_.wvu.Rows" localSheetId="1" hidden="1">Budget!$68:$1048576,Budget!$59:$67</definedName>
    <definedName name="Z_3F1193AC_8CFD_4F99_A2A4_73EA963C5A09_.wvu.Rows" localSheetId="2" hidden="1">Hilfsmittel!$133:$1048576,Hilfsmittel!$71:$132</definedName>
    <definedName name="Z_3F1193AC_8CFD_4F99_A2A4_73EA963C5A09_.wvu.Rows" localSheetId="4" hidden="1">Positionszusammenfassung!$673:$1048576</definedName>
    <definedName name="Z_3F1193AC_8CFD_4F99_A2A4_73EA963C5A09_.wvu.Rows" localSheetId="0" hidden="1">Stammdaten!$69:$1048576,Stammdaten!$65:$68</definedName>
  </definedNames>
  <calcPr calcId="191029"/>
  <customWorkbookViews>
    <customWorkbookView name="Budget" guid="{3F1193AC-8CFD-4F99-A2A4-73EA963C5A09}" maximized="1" windowWidth="1920" windowHeight="894" tabRatio="84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0" i="4" l="1"/>
  <c r="B8" i="8" l="1"/>
  <c r="W52" i="4" l="1"/>
  <c r="R8" i="4" l="1"/>
  <c r="R25" i="4" s="1"/>
  <c r="W25" i="4" s="1"/>
  <c r="E16" i="4" l="1"/>
  <c r="A16" i="4" s="1"/>
  <c r="Q23" i="7" l="1"/>
  <c r="Q24" i="7"/>
  <c r="Q22" i="7"/>
  <c r="F25" i="7" l="1"/>
  <c r="E14" i="4"/>
  <c r="A14" i="4" s="1"/>
  <c r="E8" i="4"/>
  <c r="A8" i="4" s="1"/>
  <c r="E18" i="4"/>
  <c r="A18" i="4" s="1"/>
  <c r="R14" i="4"/>
  <c r="R31" i="4" s="1"/>
  <c r="W31" i="4" s="1"/>
  <c r="R12" i="4"/>
  <c r="R10" i="4"/>
  <c r="E12" i="4"/>
  <c r="A12" i="4" s="1"/>
  <c r="E10" i="4"/>
  <c r="A10" i="4" s="1"/>
  <c r="E27" i="4" l="1"/>
  <c r="J27" i="4" s="1"/>
  <c r="R27" i="4"/>
  <c r="W27" i="4" s="1"/>
  <c r="E29" i="4"/>
  <c r="J29" i="4" s="1"/>
  <c r="R29" i="4"/>
  <c r="W29" i="4" s="1"/>
  <c r="R50" i="4"/>
  <c r="W50" i="4" s="1"/>
  <c r="E31" i="4"/>
  <c r="J31" i="4" s="1"/>
  <c r="R63" i="4"/>
  <c r="W63" i="4" s="1"/>
  <c r="E50" i="4"/>
  <c r="J50" i="4" s="1"/>
  <c r="E63" i="4"/>
  <c r="E61" i="4"/>
  <c r="J61" i="4" s="1"/>
  <c r="E48" i="4"/>
  <c r="J48" i="4" s="1"/>
  <c r="R61" i="4"/>
  <c r="W61" i="4" s="1"/>
  <c r="R48" i="4"/>
  <c r="W48" i="4" s="1"/>
  <c r="E59" i="4"/>
  <c r="J59" i="4" s="1"/>
  <c r="R59" i="4"/>
  <c r="W59" i="4" s="1"/>
  <c r="J63" i="4"/>
  <c r="R57" i="4"/>
  <c r="W57" i="4" s="1"/>
  <c r="E57" i="4"/>
  <c r="J57" i="4" s="1"/>
  <c r="E46" i="4"/>
  <c r="J46" i="4" s="1"/>
  <c r="R46" i="4"/>
  <c r="W46" i="4" s="1"/>
  <c r="E44" i="4"/>
  <c r="J44" i="4" s="1"/>
  <c r="E25" i="4"/>
  <c r="R44" i="4"/>
  <c r="W44" i="4" s="1"/>
  <c r="N12" i="4"/>
  <c r="W32" i="4" l="1"/>
  <c r="W53" i="4"/>
  <c r="J64" i="4"/>
  <c r="W68" i="4" s="1"/>
  <c r="W64" i="4"/>
  <c r="W69" i="4" s="1"/>
  <c r="J53" i="4"/>
  <c r="W12" i="4"/>
  <c r="J10" i="4"/>
  <c r="J12" i="4"/>
  <c r="N8" i="4"/>
  <c r="N10" i="4"/>
  <c r="N14" i="4"/>
  <c r="W14" i="4" s="1"/>
  <c r="J16" i="4"/>
  <c r="W29" i="5"/>
  <c r="A3" i="2"/>
  <c r="A619" i="6"/>
  <c r="A563" i="6"/>
  <c r="A507" i="6"/>
  <c r="A451" i="6"/>
  <c r="A395" i="6"/>
  <c r="A339" i="6"/>
  <c r="A283" i="6"/>
  <c r="A227" i="6"/>
  <c r="A171" i="6"/>
  <c r="A115" i="6"/>
  <c r="A59" i="6"/>
  <c r="A3" i="6"/>
  <c r="A3" i="5"/>
  <c r="A3" i="4"/>
  <c r="A12" i="2"/>
  <c r="A12" i="5"/>
  <c r="W175" i="6"/>
  <c r="W12" i="5" s="1"/>
  <c r="W7" i="6"/>
  <c r="W8" i="6" s="1"/>
  <c r="W63" i="6"/>
  <c r="W10" i="5" s="1"/>
  <c r="W119" i="6"/>
  <c r="W120" i="6" s="1"/>
  <c r="W627" i="6"/>
  <c r="W628" i="6" s="1"/>
  <c r="W629" i="6" s="1"/>
  <c r="W630" i="6" s="1"/>
  <c r="W631" i="6" s="1"/>
  <c r="W632" i="6" s="1"/>
  <c r="W633" i="6" s="1"/>
  <c r="W634" i="6" s="1"/>
  <c r="W635" i="6" s="1"/>
  <c r="W636" i="6" s="1"/>
  <c r="W637" i="6" s="1"/>
  <c r="W638" i="6" s="1"/>
  <c r="W639" i="6" s="1"/>
  <c r="W640" i="6" s="1"/>
  <c r="W641" i="6" s="1"/>
  <c r="W642" i="6" s="1"/>
  <c r="W643" i="6" s="1"/>
  <c r="W644" i="6" s="1"/>
  <c r="W645" i="6" s="1"/>
  <c r="W646" i="6" s="1"/>
  <c r="W647" i="6" s="1"/>
  <c r="W648" i="6" s="1"/>
  <c r="W649" i="6" s="1"/>
  <c r="W650" i="6" s="1"/>
  <c r="W651" i="6" s="1"/>
  <c r="W652" i="6" s="1"/>
  <c r="W653" i="6" s="1"/>
  <c r="W654" i="6" s="1"/>
  <c r="W655" i="6" s="1"/>
  <c r="W656" i="6" s="1"/>
  <c r="W657" i="6" s="1"/>
  <c r="W658" i="6" s="1"/>
  <c r="W659" i="6" s="1"/>
  <c r="W660" i="6" s="1"/>
  <c r="W661" i="6" s="1"/>
  <c r="W662" i="6" s="1"/>
  <c r="W663" i="6" s="1"/>
  <c r="W664" i="6" s="1"/>
  <c r="W665" i="6" s="1"/>
  <c r="W666" i="6" s="1"/>
  <c r="W667" i="6" s="1"/>
  <c r="W668" i="6" s="1"/>
  <c r="W669" i="6" s="1"/>
  <c r="W670" i="6" s="1"/>
  <c r="W671" i="6" s="1"/>
  <c r="W672" i="6" s="1"/>
  <c r="W623" i="6"/>
  <c r="W20" i="5" s="1"/>
  <c r="W231" i="6"/>
  <c r="W13" i="5" s="1"/>
  <c r="W571" i="6"/>
  <c r="W572" i="6" s="1"/>
  <c r="W573" i="6" s="1"/>
  <c r="W574" i="6" s="1"/>
  <c r="W575" i="6" s="1"/>
  <c r="W576" i="6" s="1"/>
  <c r="W577" i="6" s="1"/>
  <c r="W578" i="6" s="1"/>
  <c r="W579" i="6" s="1"/>
  <c r="W580" i="6" s="1"/>
  <c r="W581" i="6" s="1"/>
  <c r="W582" i="6" s="1"/>
  <c r="W583" i="6" s="1"/>
  <c r="W584" i="6" s="1"/>
  <c r="W585" i="6" s="1"/>
  <c r="W586" i="6" s="1"/>
  <c r="W587" i="6" s="1"/>
  <c r="W588" i="6" s="1"/>
  <c r="W589" i="6" s="1"/>
  <c r="W590" i="6" s="1"/>
  <c r="W591" i="6" s="1"/>
  <c r="W592" i="6" s="1"/>
  <c r="W593" i="6" s="1"/>
  <c r="W594" i="6" s="1"/>
  <c r="W595" i="6" s="1"/>
  <c r="W596" i="6" s="1"/>
  <c r="W597" i="6" s="1"/>
  <c r="W598" i="6" s="1"/>
  <c r="W599" i="6" s="1"/>
  <c r="W600" i="6" s="1"/>
  <c r="W601" i="6" s="1"/>
  <c r="W567" i="6"/>
  <c r="W19" i="5" s="1"/>
  <c r="W515" i="6"/>
  <c r="W516" i="6" s="1"/>
  <c r="W517" i="6" s="1"/>
  <c r="W518" i="6" s="1"/>
  <c r="W519" i="6" s="1"/>
  <c r="W520" i="6" s="1"/>
  <c r="W521" i="6" s="1"/>
  <c r="W522" i="6" s="1"/>
  <c r="W523" i="6" s="1"/>
  <c r="W524" i="6" s="1"/>
  <c r="W525" i="6" s="1"/>
  <c r="W526" i="6" s="1"/>
  <c r="W527" i="6" s="1"/>
  <c r="W528" i="6" s="1"/>
  <c r="W529" i="6" s="1"/>
  <c r="W530" i="6" s="1"/>
  <c r="W531" i="6" s="1"/>
  <c r="W532" i="6" s="1"/>
  <c r="W533" i="6" s="1"/>
  <c r="W534" i="6" s="1"/>
  <c r="W535" i="6" s="1"/>
  <c r="W536" i="6" s="1"/>
  <c r="W537" i="6" s="1"/>
  <c r="W538" i="6" s="1"/>
  <c r="W539" i="6" s="1"/>
  <c r="W540" i="6" s="1"/>
  <c r="W541" i="6" s="1"/>
  <c r="W542" i="6" s="1"/>
  <c r="W543" i="6" s="1"/>
  <c r="W544" i="6" s="1"/>
  <c r="W545" i="6" s="1"/>
  <c r="W546" i="6" s="1"/>
  <c r="W547" i="6" s="1"/>
  <c r="W548" i="6" s="1"/>
  <c r="W549" i="6" s="1"/>
  <c r="W550" i="6" s="1"/>
  <c r="W551" i="6" s="1"/>
  <c r="W552" i="6" s="1"/>
  <c r="W553" i="6" s="1"/>
  <c r="W554" i="6" s="1"/>
  <c r="W555" i="6" s="1"/>
  <c r="W556" i="6" s="1"/>
  <c r="W557" i="6" s="1"/>
  <c r="W558" i="6" s="1"/>
  <c r="W559" i="6" s="1"/>
  <c r="W560" i="6" s="1"/>
  <c r="W511" i="6"/>
  <c r="W18" i="5" s="1"/>
  <c r="W459" i="6"/>
  <c r="W460" i="6" s="1"/>
  <c r="W461" i="6" s="1"/>
  <c r="W462" i="6" s="1"/>
  <c r="W463" i="6" s="1"/>
  <c r="W464" i="6" s="1"/>
  <c r="W465" i="6" s="1"/>
  <c r="W466" i="6" s="1"/>
  <c r="W467" i="6" s="1"/>
  <c r="W468" i="6" s="1"/>
  <c r="W469" i="6" s="1"/>
  <c r="W470" i="6" s="1"/>
  <c r="W471" i="6" s="1"/>
  <c r="W472" i="6" s="1"/>
  <c r="W473" i="6" s="1"/>
  <c r="W474" i="6" s="1"/>
  <c r="W475" i="6" s="1"/>
  <c r="W476" i="6" s="1"/>
  <c r="W477" i="6" s="1"/>
  <c r="W478" i="6" s="1"/>
  <c r="W479" i="6" s="1"/>
  <c r="W480" i="6" s="1"/>
  <c r="W481" i="6" s="1"/>
  <c r="W482" i="6" s="1"/>
  <c r="W483" i="6" s="1"/>
  <c r="W484" i="6" s="1"/>
  <c r="W485" i="6" s="1"/>
  <c r="W486" i="6" s="1"/>
  <c r="W487" i="6" s="1"/>
  <c r="W488" i="6" s="1"/>
  <c r="W489" i="6" s="1"/>
  <c r="W490" i="6" s="1"/>
  <c r="W491" i="6" s="1"/>
  <c r="W492" i="6" s="1"/>
  <c r="W493" i="6" s="1"/>
  <c r="W494" i="6" s="1"/>
  <c r="W495" i="6" s="1"/>
  <c r="W496" i="6" s="1"/>
  <c r="W497" i="6" s="1"/>
  <c r="W498" i="6" s="1"/>
  <c r="W499" i="6" s="1"/>
  <c r="W500" i="6" s="1"/>
  <c r="W501" i="6" s="1"/>
  <c r="W502" i="6" s="1"/>
  <c r="W503" i="6" s="1"/>
  <c r="W504" i="6" s="1"/>
  <c r="W455" i="6"/>
  <c r="W17" i="5" s="1"/>
  <c r="W403" i="6"/>
  <c r="W404" i="6" s="1"/>
  <c r="W405" i="6" s="1"/>
  <c r="W406" i="6" s="1"/>
  <c r="W407" i="6" s="1"/>
  <c r="W408" i="6" s="1"/>
  <c r="W409" i="6" s="1"/>
  <c r="W410" i="6" s="1"/>
  <c r="W411" i="6" s="1"/>
  <c r="W412" i="6" s="1"/>
  <c r="W413" i="6" s="1"/>
  <c r="W414" i="6" s="1"/>
  <c r="W415" i="6" s="1"/>
  <c r="W416" i="6" s="1"/>
  <c r="W417" i="6" s="1"/>
  <c r="W418" i="6" s="1"/>
  <c r="W419" i="6" s="1"/>
  <c r="W420" i="6" s="1"/>
  <c r="W421" i="6" s="1"/>
  <c r="W422" i="6" s="1"/>
  <c r="W423" i="6" s="1"/>
  <c r="W424" i="6" s="1"/>
  <c r="W425" i="6" s="1"/>
  <c r="W426" i="6" s="1"/>
  <c r="W427" i="6" s="1"/>
  <c r="W428" i="6" s="1"/>
  <c r="W429" i="6" s="1"/>
  <c r="W430" i="6" s="1"/>
  <c r="W431" i="6" s="1"/>
  <c r="W432" i="6" s="1"/>
  <c r="W433" i="6" s="1"/>
  <c r="W434" i="6" s="1"/>
  <c r="W435" i="6" s="1"/>
  <c r="W436" i="6" s="1"/>
  <c r="W437" i="6" s="1"/>
  <c r="W438" i="6" s="1"/>
  <c r="W439" i="6" s="1"/>
  <c r="W440" i="6" s="1"/>
  <c r="W441" i="6" s="1"/>
  <c r="W442" i="6" s="1"/>
  <c r="W443" i="6" s="1"/>
  <c r="W444" i="6" s="1"/>
  <c r="W445" i="6" s="1"/>
  <c r="W446" i="6" s="1"/>
  <c r="W447" i="6" s="1"/>
  <c r="W448" i="6" s="1"/>
  <c r="W399" i="6"/>
  <c r="W16" i="5" s="1"/>
  <c r="W347" i="6"/>
  <c r="W348" i="6" s="1"/>
  <c r="W349" i="6" s="1"/>
  <c r="W350" i="6" s="1"/>
  <c r="W351" i="6" s="1"/>
  <c r="W352" i="6" s="1"/>
  <c r="W353" i="6" s="1"/>
  <c r="W354" i="6" s="1"/>
  <c r="W355" i="6" s="1"/>
  <c r="W356" i="6" s="1"/>
  <c r="W357" i="6" s="1"/>
  <c r="W358" i="6" s="1"/>
  <c r="W359" i="6" s="1"/>
  <c r="W360" i="6" s="1"/>
  <c r="W361" i="6" s="1"/>
  <c r="W362" i="6" s="1"/>
  <c r="W363" i="6" s="1"/>
  <c r="W364" i="6" s="1"/>
  <c r="W365" i="6" s="1"/>
  <c r="W366" i="6" s="1"/>
  <c r="W367" i="6" s="1"/>
  <c r="W368" i="6" s="1"/>
  <c r="W369" i="6" s="1"/>
  <c r="W370" i="6" s="1"/>
  <c r="W371" i="6" s="1"/>
  <c r="W372" i="6" s="1"/>
  <c r="W373" i="6" s="1"/>
  <c r="W374" i="6" s="1"/>
  <c r="W375" i="6" s="1"/>
  <c r="W376" i="6" s="1"/>
  <c r="W377" i="6" s="1"/>
  <c r="W378" i="6" s="1"/>
  <c r="W379" i="6" s="1"/>
  <c r="W380" i="6" s="1"/>
  <c r="W381" i="6" s="1"/>
  <c r="W382" i="6" s="1"/>
  <c r="W383" i="6" s="1"/>
  <c r="W384" i="6" s="1"/>
  <c r="W385" i="6" s="1"/>
  <c r="W386" i="6" s="1"/>
  <c r="W387" i="6" s="1"/>
  <c r="W388" i="6" s="1"/>
  <c r="W389" i="6" s="1"/>
  <c r="W390" i="6" s="1"/>
  <c r="W391" i="6" s="1"/>
  <c r="W392" i="6" s="1"/>
  <c r="W343" i="6"/>
  <c r="W15" i="5" s="1"/>
  <c r="W291" i="6"/>
  <c r="W292" i="6" s="1"/>
  <c r="W293" i="6" s="1"/>
  <c r="W294" i="6" s="1"/>
  <c r="W295" i="6" s="1"/>
  <c r="W296" i="6" s="1"/>
  <c r="W297" i="6" s="1"/>
  <c r="W298" i="6" s="1"/>
  <c r="W299" i="6" s="1"/>
  <c r="W300" i="6" s="1"/>
  <c r="W301" i="6" s="1"/>
  <c r="W302" i="6" s="1"/>
  <c r="W303" i="6" s="1"/>
  <c r="W304" i="6" s="1"/>
  <c r="W305" i="6" s="1"/>
  <c r="W306" i="6" s="1"/>
  <c r="W307" i="6" s="1"/>
  <c r="W308" i="6" s="1"/>
  <c r="W309" i="6" s="1"/>
  <c r="W310" i="6" s="1"/>
  <c r="W311" i="6" s="1"/>
  <c r="W312" i="6" s="1"/>
  <c r="W313" i="6" s="1"/>
  <c r="W314" i="6" s="1"/>
  <c r="W315" i="6" s="1"/>
  <c r="W316" i="6" s="1"/>
  <c r="W317" i="6" s="1"/>
  <c r="W318" i="6" s="1"/>
  <c r="W319" i="6" s="1"/>
  <c r="W320" i="6" s="1"/>
  <c r="W321" i="6" s="1"/>
  <c r="W322" i="6" s="1"/>
  <c r="W323" i="6" s="1"/>
  <c r="W324" i="6" s="1"/>
  <c r="W325" i="6" s="1"/>
  <c r="W326" i="6" s="1"/>
  <c r="W327" i="6" s="1"/>
  <c r="W328" i="6" s="1"/>
  <c r="W329" i="6" s="1"/>
  <c r="W330" i="6" s="1"/>
  <c r="W331" i="6" s="1"/>
  <c r="W332" i="6" s="1"/>
  <c r="W333" i="6" s="1"/>
  <c r="W334" i="6" s="1"/>
  <c r="W335" i="6" s="1"/>
  <c r="W336" i="6" s="1"/>
  <c r="W287" i="6"/>
  <c r="W14" i="5" s="1"/>
  <c r="W235" i="6"/>
  <c r="W236" i="6" s="1"/>
  <c r="W237" i="6" s="1"/>
  <c r="W238" i="6" s="1"/>
  <c r="W239" i="6" s="1"/>
  <c r="W240" i="6" s="1"/>
  <c r="W241" i="6" s="1"/>
  <c r="W242" i="6" s="1"/>
  <c r="W243" i="6" s="1"/>
  <c r="W244" i="6" s="1"/>
  <c r="W245" i="6" s="1"/>
  <c r="W246" i="6" s="1"/>
  <c r="W247" i="6" s="1"/>
  <c r="W248" i="6" s="1"/>
  <c r="W249" i="6" s="1"/>
  <c r="W250" i="6" s="1"/>
  <c r="W251" i="6" s="1"/>
  <c r="W252" i="6" s="1"/>
  <c r="W253" i="6" s="1"/>
  <c r="W254" i="6" s="1"/>
  <c r="W255" i="6" s="1"/>
  <c r="W256" i="6" s="1"/>
  <c r="W257" i="6" s="1"/>
  <c r="W258" i="6" s="1"/>
  <c r="W259" i="6" s="1"/>
  <c r="W260" i="6" s="1"/>
  <c r="W261" i="6" s="1"/>
  <c r="W262" i="6" s="1"/>
  <c r="W263" i="6" s="1"/>
  <c r="W264" i="6" s="1"/>
  <c r="W265" i="6" s="1"/>
  <c r="W266" i="6" s="1"/>
  <c r="W267" i="6" s="1"/>
  <c r="W268" i="6" s="1"/>
  <c r="W269" i="6" s="1"/>
  <c r="W270" i="6" s="1"/>
  <c r="W271" i="6" s="1"/>
  <c r="W272" i="6" s="1"/>
  <c r="W273" i="6" s="1"/>
  <c r="W274" i="6" s="1"/>
  <c r="W275" i="6" s="1"/>
  <c r="W276" i="6" s="1"/>
  <c r="W277" i="6" s="1"/>
  <c r="W278" i="6" s="1"/>
  <c r="W279" i="6" s="1"/>
  <c r="W280" i="6" s="1"/>
  <c r="W179" i="6"/>
  <c r="W180" i="6" s="1"/>
  <c r="W181" i="6" s="1"/>
  <c r="W182" i="6" s="1"/>
  <c r="W183" i="6" s="1"/>
  <c r="W184" i="6" s="1"/>
  <c r="W185" i="6" s="1"/>
  <c r="W186" i="6" s="1"/>
  <c r="W187" i="6" s="1"/>
  <c r="W188" i="6" s="1"/>
  <c r="W189" i="6" s="1"/>
  <c r="W190" i="6" s="1"/>
  <c r="W191" i="6" s="1"/>
  <c r="W192" i="6" s="1"/>
  <c r="W193" i="6" s="1"/>
  <c r="W194" i="6" s="1"/>
  <c r="W195" i="6" s="1"/>
  <c r="W196" i="6" s="1"/>
  <c r="W197" i="6" s="1"/>
  <c r="W198" i="6" s="1"/>
  <c r="W199" i="6" s="1"/>
  <c r="W200" i="6" s="1"/>
  <c r="W201" i="6" s="1"/>
  <c r="W202" i="6" s="1"/>
  <c r="W203" i="6" s="1"/>
  <c r="W204" i="6" s="1"/>
  <c r="W205" i="6" s="1"/>
  <c r="W206" i="6" s="1"/>
  <c r="W207" i="6" s="1"/>
  <c r="W208" i="6" s="1"/>
  <c r="W209" i="6" s="1"/>
  <c r="W210" i="6" s="1"/>
  <c r="W211" i="6" s="1"/>
  <c r="W212" i="6" s="1"/>
  <c r="W213" i="6" s="1"/>
  <c r="W214" i="6" s="1"/>
  <c r="W215" i="6" s="1"/>
  <c r="W216" i="6" s="1"/>
  <c r="W217" i="6" s="1"/>
  <c r="W218" i="6" s="1"/>
  <c r="W219" i="6" s="1"/>
  <c r="W220" i="6" s="1"/>
  <c r="W221" i="6" s="1"/>
  <c r="W222" i="6" s="1"/>
  <c r="W223" i="6" s="1"/>
  <c r="W224" i="6" s="1"/>
  <c r="W123" i="6"/>
  <c r="W124" i="6" s="1"/>
  <c r="W125" i="6" s="1"/>
  <c r="W126" i="6" s="1"/>
  <c r="W127" i="6" s="1"/>
  <c r="W128" i="6" s="1"/>
  <c r="W129" i="6" s="1"/>
  <c r="W130" i="6" s="1"/>
  <c r="W131" i="6" s="1"/>
  <c r="W132" i="6" s="1"/>
  <c r="W133" i="6" s="1"/>
  <c r="W134" i="6" s="1"/>
  <c r="W135" i="6" s="1"/>
  <c r="W136" i="6" s="1"/>
  <c r="W137" i="6" s="1"/>
  <c r="W138" i="6" s="1"/>
  <c r="W139" i="6" s="1"/>
  <c r="W140" i="6" s="1"/>
  <c r="W141" i="6" s="1"/>
  <c r="W142" i="6" s="1"/>
  <c r="W143" i="6" s="1"/>
  <c r="W144" i="6" s="1"/>
  <c r="W145" i="6" s="1"/>
  <c r="W146" i="6" s="1"/>
  <c r="W147" i="6" s="1"/>
  <c r="W148" i="6" s="1"/>
  <c r="W149" i="6" s="1"/>
  <c r="W150" i="6" s="1"/>
  <c r="W151" i="6" s="1"/>
  <c r="W152" i="6" s="1"/>
  <c r="W153" i="6" s="1"/>
  <c r="W154" i="6" s="1"/>
  <c r="W155" i="6" s="1"/>
  <c r="W156" i="6" s="1"/>
  <c r="W157" i="6" s="1"/>
  <c r="W158" i="6" s="1"/>
  <c r="W159" i="6" s="1"/>
  <c r="W160" i="6" s="1"/>
  <c r="W161" i="6" s="1"/>
  <c r="W162" i="6" s="1"/>
  <c r="W163" i="6" s="1"/>
  <c r="W164" i="6" s="1"/>
  <c r="W165" i="6" s="1"/>
  <c r="W166" i="6" s="1"/>
  <c r="W167" i="6" s="1"/>
  <c r="W168" i="6" s="1"/>
  <c r="W67" i="6"/>
  <c r="W68" i="6" s="1"/>
  <c r="W69" i="6" s="1"/>
  <c r="W70" i="6" s="1"/>
  <c r="W71" i="6" s="1"/>
  <c r="W72" i="6" s="1"/>
  <c r="W73" i="6" s="1"/>
  <c r="W74" i="6" s="1"/>
  <c r="W75" i="6" s="1"/>
  <c r="W76" i="6" s="1"/>
  <c r="W77" i="6" s="1"/>
  <c r="W78" i="6" s="1"/>
  <c r="W79" i="6" s="1"/>
  <c r="W80" i="6" s="1"/>
  <c r="W81" i="6" s="1"/>
  <c r="W82" i="6" s="1"/>
  <c r="W83" i="6" s="1"/>
  <c r="W84" i="6" s="1"/>
  <c r="W85" i="6" s="1"/>
  <c r="W86" i="6" s="1"/>
  <c r="W87" i="6" s="1"/>
  <c r="W88" i="6" s="1"/>
  <c r="W89" i="6" s="1"/>
  <c r="W90" i="6" s="1"/>
  <c r="W91" i="6" s="1"/>
  <c r="W92" i="6" s="1"/>
  <c r="W93" i="6" s="1"/>
  <c r="W94" i="6" s="1"/>
  <c r="W95" i="6" s="1"/>
  <c r="W96" i="6" s="1"/>
  <c r="W97" i="6" s="1"/>
  <c r="W98" i="6" s="1"/>
  <c r="W99" i="6" s="1"/>
  <c r="W100" i="6" s="1"/>
  <c r="W101" i="6" s="1"/>
  <c r="W102" i="6" s="1"/>
  <c r="W103" i="6" s="1"/>
  <c r="W104" i="6" s="1"/>
  <c r="W105" i="6" s="1"/>
  <c r="W106" i="6" s="1"/>
  <c r="W107" i="6" s="1"/>
  <c r="W108" i="6" s="1"/>
  <c r="W109" i="6" s="1"/>
  <c r="W110" i="6" s="1"/>
  <c r="W111" i="6" s="1"/>
  <c r="W112" i="6" s="1"/>
  <c r="W11" i="6"/>
  <c r="W12" i="6" s="1"/>
  <c r="W13" i="6" s="1"/>
  <c r="W14" i="6" s="1"/>
  <c r="W15" i="6" s="1"/>
  <c r="W16" i="6" s="1"/>
  <c r="W17" i="6" s="1"/>
  <c r="W18" i="6" s="1"/>
  <c r="W19" i="6" s="1"/>
  <c r="W20" i="6" s="1"/>
  <c r="W21" i="6" s="1"/>
  <c r="W22" i="6" s="1"/>
  <c r="W23" i="6" s="1"/>
  <c r="W24" i="6" s="1"/>
  <c r="W25" i="6" s="1"/>
  <c r="W26" i="6" s="1"/>
  <c r="W27" i="6" s="1"/>
  <c r="W28" i="6" s="1"/>
  <c r="W29" i="6" s="1"/>
  <c r="W30" i="6" s="1"/>
  <c r="W31" i="6" s="1"/>
  <c r="W32" i="6" s="1"/>
  <c r="W33" i="6" s="1"/>
  <c r="W34" i="6" s="1"/>
  <c r="W35" i="6" s="1"/>
  <c r="W36" i="6" s="1"/>
  <c r="W37" i="6" s="1"/>
  <c r="W38" i="6" s="1"/>
  <c r="W39" i="6" s="1"/>
  <c r="W40" i="6" s="1"/>
  <c r="W41" i="6" s="1"/>
  <c r="W42" i="6" s="1"/>
  <c r="W43" i="6" s="1"/>
  <c r="W44" i="6" s="1"/>
  <c r="W45" i="6" s="1"/>
  <c r="W46" i="6" s="1"/>
  <c r="W47" i="6" s="1"/>
  <c r="W48" i="6" s="1"/>
  <c r="W49" i="6" s="1"/>
  <c r="W50" i="6" s="1"/>
  <c r="W51" i="6" s="1"/>
  <c r="W52" i="6" s="1"/>
  <c r="W53" i="6" s="1"/>
  <c r="W54" i="6" s="1"/>
  <c r="W55" i="6" s="1"/>
  <c r="W56" i="6" s="1"/>
  <c r="W602" i="6" l="1"/>
  <c r="W603" i="6" s="1"/>
  <c r="W604" i="6" s="1"/>
  <c r="W605" i="6" s="1"/>
  <c r="W606" i="6" s="1"/>
  <c r="W607" i="6" s="1"/>
  <c r="W608" i="6" s="1"/>
  <c r="W609" i="6" s="1"/>
  <c r="W610" i="6" s="1"/>
  <c r="W611" i="6" s="1"/>
  <c r="W612" i="6" s="1"/>
  <c r="W613" i="6" s="1"/>
  <c r="W614" i="6" s="1"/>
  <c r="W615" i="6" s="1"/>
  <c r="W616" i="6" s="1"/>
  <c r="W67" i="4"/>
  <c r="J14" i="4"/>
  <c r="J25" i="4"/>
  <c r="W8" i="4"/>
  <c r="A14" i="2"/>
  <c r="A14" i="5"/>
  <c r="W624" i="6"/>
  <c r="W568" i="6"/>
  <c r="W512" i="6"/>
  <c r="W456" i="6"/>
  <c r="W400" i="6"/>
  <c r="W344" i="6"/>
  <c r="W288" i="6"/>
  <c r="W232" i="6"/>
  <c r="W176" i="6"/>
  <c r="W11" i="5"/>
  <c r="W64" i="6"/>
  <c r="J18" i="4"/>
  <c r="W9" i="5"/>
  <c r="J8" i="4"/>
  <c r="W10" i="4"/>
  <c r="J19" i="4" l="1"/>
  <c r="W19" i="4" s="1"/>
  <c r="J32" i="4"/>
  <c r="E10" i="5"/>
  <c r="E12" i="5"/>
  <c r="J12" i="5" s="1"/>
  <c r="W15" i="4"/>
  <c r="W18" i="4" s="1"/>
  <c r="E10" i="2"/>
  <c r="E12" i="2"/>
  <c r="J12" i="2" s="1"/>
  <c r="W70" i="4" l="1"/>
  <c r="W20" i="4"/>
  <c r="J10" i="2"/>
  <c r="J27" i="2" s="1"/>
  <c r="E14" i="2"/>
  <c r="J14" i="2" s="1"/>
  <c r="J26" i="2" s="1"/>
  <c r="E14" i="5"/>
  <c r="J14" i="5" s="1"/>
  <c r="J10" i="5"/>
  <c r="J16" i="2" l="1"/>
  <c r="W26" i="2" s="1"/>
  <c r="J16" i="5"/>
  <c r="J28" i="5" s="1"/>
  <c r="W21" i="5"/>
  <c r="W22" i="5" s="1"/>
  <c r="W21" i="2"/>
  <c r="W27" i="2" s="1"/>
  <c r="J29" i="5" l="1"/>
  <c r="J30" i="5" s="1"/>
  <c r="A30" i="5" s="1"/>
  <c r="W31" i="5"/>
  <c r="W28" i="2"/>
  <c r="N28" i="2" s="1"/>
  <c r="J28" i="2" l="1"/>
  <c r="W28" i="5" s="1"/>
  <c r="W3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andy</author>
  </authors>
  <commentList>
    <comment ref="A10" authorId="0" shapeId="0" xr:uid="{00000000-0006-0000-0100-000001000000}">
      <text>
        <r>
          <rPr>
            <sz val="9"/>
            <color indexed="81"/>
            <rFont val="Arial"/>
            <family val="2"/>
          </rPr>
          <t>Vorgesehene Anzahl TN für den Kurs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andy</author>
    <author>local_at</author>
  </authors>
  <commentList>
    <comment ref="A10" authorId="0" shapeId="0" xr:uid="{00000000-0006-0000-0300-000001000000}">
      <text>
        <r>
          <rPr>
            <sz val="9"/>
            <color indexed="81"/>
            <rFont val="Tahoma"/>
            <family val="2"/>
          </rPr>
          <t>Anzahl Teilnehmende im Kurs</t>
        </r>
      </text>
    </comment>
    <comment ref="J15" authorId="0" shapeId="0" xr:uid="{00000000-0006-0000-0300-000002000000}">
      <text>
        <r>
          <rPr>
            <sz val="9"/>
            <color indexed="81"/>
            <rFont val="Tahoma"/>
            <family val="2"/>
          </rPr>
          <t>Zusätzliche Einnahmen (müssen unten Begründet werden)</t>
        </r>
      </text>
    </comment>
    <comment ref="W30" authorId="1" shapeId="0" xr:uid="{00000000-0006-0000-0300-000003000000}">
      <text>
        <r>
          <rPr>
            <sz val="9"/>
            <color indexed="81"/>
            <rFont val="Tahoma"/>
            <family val="2"/>
          </rPr>
          <t>Durch den Kassier der PKB beglichene Rechnungen (ohne Hilfsmittel)</t>
        </r>
      </text>
    </comment>
  </commentList>
</comments>
</file>

<file path=xl/sharedStrings.xml><?xml version="1.0" encoding="utf-8"?>
<sst xmlns="http://schemas.openxmlformats.org/spreadsheetml/2006/main" count="588" uniqueCount="185">
  <si>
    <t>KursleiterIn</t>
  </si>
  <si>
    <t>eMail:</t>
  </si>
  <si>
    <t>PLZ, Ort:</t>
  </si>
  <si>
    <t>Strasse:</t>
  </si>
  <si>
    <t>Telefon:</t>
  </si>
  <si>
    <t>Vorname:</t>
  </si>
  <si>
    <t>Name:</t>
  </si>
  <si>
    <t>Vulgo:</t>
  </si>
  <si>
    <t>RechnungsführerIn</t>
  </si>
  <si>
    <t>Angaben zum Kurs</t>
  </si>
  <si>
    <t>Kursart:</t>
  </si>
  <si>
    <t>Kursnummer:</t>
  </si>
  <si>
    <t>Kursort(e):</t>
  </si>
  <si>
    <t>Daten 1. Kursteil:</t>
  </si>
  <si>
    <t>-</t>
  </si>
  <si>
    <t>Daten 2. Kursteil:</t>
  </si>
  <si>
    <t>Daten 3. Kursteil:</t>
  </si>
  <si>
    <t>Kursdauer in Tagen:</t>
  </si>
  <si>
    <t>Angaben zu den beteiligten Personen:</t>
  </si>
  <si>
    <t>Stammdaten</t>
  </si>
  <si>
    <t>Einnahmen</t>
  </si>
  <si>
    <t>Ausgaben</t>
  </si>
  <si>
    <t>Kursbeitrag der Teilnehmenden</t>
  </si>
  <si>
    <t>CHF</t>
  </si>
  <si>
    <t>x</t>
  </si>
  <si>
    <t>Kursbeitrag der PKB für die Teilnehmenden</t>
  </si>
  <si>
    <t>TN</t>
  </si>
  <si>
    <t>Kursbeitrag der PKB für die Kursleitung</t>
  </si>
  <si>
    <t>Total Einnahmen</t>
  </si>
  <si>
    <t>Teambildung Kursteam</t>
  </si>
  <si>
    <t>Unterkunft inkl. Nebenkosten</t>
  </si>
  <si>
    <t>Verpflegung</t>
  </si>
  <si>
    <t>Eintritte</t>
  </si>
  <si>
    <t>Animationsmaterial</t>
  </si>
  <si>
    <t>Reisespesen Teilnehmende</t>
  </si>
  <si>
    <t>Reisespesen Kursteam</t>
  </si>
  <si>
    <t>Kursvorbereitung, Höcks</t>
  </si>
  <si>
    <t>Kopien, Kursunterlagen</t>
  </si>
  <si>
    <t>Porti, Telefon</t>
  </si>
  <si>
    <t>Transporte</t>
  </si>
  <si>
    <t>Diverses</t>
  </si>
  <si>
    <t>Total Ausgaben</t>
  </si>
  <si>
    <t>Übersicht Budget</t>
  </si>
  <si>
    <t>Diverse Einnahmen</t>
  </si>
  <si>
    <t>Begründung der Diversen Einnahmen</t>
  </si>
  <si>
    <t>Budgetierte Einnahmen</t>
  </si>
  <si>
    <t>Budgetierte Ausgaben</t>
  </si>
  <si>
    <t>Total Beitrag der PKB</t>
  </si>
  <si>
    <t>Ort, Datum:</t>
  </si>
  <si>
    <t>Unterschrift:</t>
  </si>
  <si>
    <t>Der Kursleiter bezeugt die Richtigkeit der im Budget gemachten Angaben:</t>
  </si>
  <si>
    <t>Unterschriften</t>
  </si>
  <si>
    <t>Das Budget wurde durch den Kassier der Pfadi Kanton Bern geprüft:</t>
  </si>
  <si>
    <t>Das Budget wurde durch den LKB geprüft. Es ist realistisch und erfüllt die Bedingungen gemäss KLD:</t>
  </si>
  <si>
    <t>LT</t>
  </si>
  <si>
    <t>Total Vorbereitungen, Höcks</t>
  </si>
  <si>
    <t>Vergleich zu Budget</t>
  </si>
  <si>
    <t>Text</t>
  </si>
  <si>
    <t>Beleg-Nr.</t>
  </si>
  <si>
    <t>Datum</t>
  </si>
  <si>
    <t>Betrag</t>
  </si>
  <si>
    <t>Saldo</t>
  </si>
  <si>
    <t>Total Teambildung Kursteam</t>
  </si>
  <si>
    <t>Total Unterkunft inkl. Nebenkosten</t>
  </si>
  <si>
    <t>Total Verpflegung</t>
  </si>
  <si>
    <t>Total Eintritte</t>
  </si>
  <si>
    <t>Total Animationsmaterial</t>
  </si>
  <si>
    <t>Total Reisespesen Teilnehmende</t>
  </si>
  <si>
    <t>Total Reisespesen Kursteam</t>
  </si>
  <si>
    <t>Total Kopien, Kursunterlagen</t>
  </si>
  <si>
    <t>Total Porti, Telefon</t>
  </si>
  <si>
    <t>Total Transporte</t>
  </si>
  <si>
    <t>Total Diverses</t>
  </si>
  <si>
    <t>Kosten Hilfsmittel</t>
  </si>
  <si>
    <t>Rückgabe an die PKB nach dem Kurs</t>
  </si>
  <si>
    <t>Ex.</t>
  </si>
  <si>
    <t>Total Rückgaben</t>
  </si>
  <si>
    <t>Die Kosten für die Hilfsmittel der Kursleitung werden durch die Pfadi Kanton Bern übernommen und nur an dieser Stelle statistisch aufgeführt. Dieser Betrag erscheint nicht in der Abrechnung</t>
  </si>
  <si>
    <t>Kosten zu Lasten Kursbudget nach Rückgaben</t>
  </si>
  <si>
    <t>Übersicht Abrechnung</t>
  </si>
  <si>
    <t>Begründung im Falle eines Ausgabenüberschusses</t>
  </si>
  <si>
    <t>Bewilligung des Defizits durch die Kantonale Leitung.</t>
  </si>
  <si>
    <t>Total Kursbeitrag der TN</t>
  </si>
  <si>
    <t>Guthaben auf Kurskonto</t>
  </si>
  <si>
    <t xml:space="preserve">Kurse mit mehr als 20 Teilnehmenden dürfen im Budget keinen Ausgabenüberschuss ausweisen. Ein allfälliges </t>
  </si>
  <si>
    <t>Defizit muss durch die Kantonale Leitung bewilligt werden:</t>
  </si>
  <si>
    <t>Einnahmen (Budget)</t>
  </si>
  <si>
    <t>Ausgaben (Budget)</t>
  </si>
  <si>
    <t>Vorbezug Hilfsmittel für Kursleitung (Ab Seki PKB)</t>
  </si>
  <si>
    <t>Kontostand Kurskonto</t>
  </si>
  <si>
    <t xml:space="preserve">  CHF</t>
  </si>
  <si>
    <t xml:space="preserve"> + CHF</t>
  </si>
  <si>
    <t>- CHF</t>
  </si>
  <si>
    <t>Soll-Stand PKB-Konto</t>
  </si>
  <si>
    <t>Alle Belege müssen getrennt nach Ausgabeposten auf A4 Blätter aufgeklebt werden und dieser Abrechnung beigelegt werden. (Details siehe Dossier für Kursleiterinnen und Kursleiter)</t>
  </si>
  <si>
    <t>Bilanz Budget Hilfsmittel</t>
  </si>
  <si>
    <t>Bestellung der Hilfsmittel</t>
  </si>
  <si>
    <t>Rückgabe an die PKB</t>
  </si>
  <si>
    <t>Anzahl Teilnehmende die sich weniger als 4 Wochen vor</t>
  </si>
  <si>
    <t>dem Kurs abgemeldet haben</t>
  </si>
  <si>
    <t>Einzureichende Dokumente:</t>
  </si>
  <si>
    <t>Budgetierung</t>
  </si>
  <si>
    <t>Laufweg:</t>
  </si>
  <si>
    <t>Kursabrechnung</t>
  </si>
  <si>
    <t>Stammdatenblatt, Hilfsmittel, Abrechnung, Positionszusammenfassung</t>
  </si>
  <si>
    <t>Kopien:</t>
  </si>
  <si>
    <t>Finanzformulare für Kurse der Pfadi Kanton Bern</t>
  </si>
  <si>
    <t>Prozesse:</t>
  </si>
  <si>
    <t>Laufweg ohne Defizit:</t>
  </si>
  <si>
    <t>Laufweg mit Defizit:</t>
  </si>
  <si>
    <t>Kursleiter - Leiterkursbetreuer - Ausbildung PKB - KaLei - Kassier PKB</t>
  </si>
  <si>
    <t>TN Beiträge</t>
  </si>
  <si>
    <t>LHB</t>
  </si>
  <si>
    <t>PKB Beiträge</t>
  </si>
  <si>
    <t>Bezug Hilfsmittel ab Sekretariat PKB</t>
  </si>
  <si>
    <t>Ergebnis zu Lasten Kurs</t>
  </si>
  <si>
    <t>Effektive Einnahmen</t>
  </si>
  <si>
    <t>Effektive Ausgaben</t>
  </si>
  <si>
    <t>Bezahlt durch Kassier</t>
  </si>
  <si>
    <t>Der Kursleiter bezeugt die Richtigkeit der in der Abrechnung gemachten Angaben:</t>
  </si>
  <si>
    <t>Die Abrechnung wurde durch den LKB geprüft. Sie erfüllt die Bedingungen gemäss KLD:</t>
  </si>
  <si>
    <t>Die Abrechnung wurde durch den Kassier der Pfadi Kanton Bern geprüft:</t>
  </si>
  <si>
    <t>Stufenmethodik</t>
  </si>
  <si>
    <t>Cudesch</t>
  </si>
  <si>
    <t>Broschüre Sicherheit</t>
  </si>
  <si>
    <t>Beitrag Broschüre Sicherheit der Teilnehmenden</t>
  </si>
  <si>
    <t>Beitrag Broschüre Stufenmethodik der PKB</t>
  </si>
  <si>
    <t>Beitrag Cudesch &amp; Cudeschin der PKB</t>
  </si>
  <si>
    <t>Beitrag Cudesch &amp; Cudeschin der Teilnehmenden</t>
  </si>
  <si>
    <t>Kosten Cudesch &amp; Cudeschin</t>
  </si>
  <si>
    <t>Kosten Broschüre Stufenmethodik</t>
  </si>
  <si>
    <t>Kosten Broschüre Sicherheit</t>
  </si>
  <si>
    <t>AL Kurs</t>
  </si>
  <si>
    <t>Einführungskurs Leiter LS/T Jugendsport</t>
  </si>
  <si>
    <t>Leiterkurs LS/T Kindersport</t>
  </si>
  <si>
    <t>Leiterkurs LS/T Jugendsport</t>
  </si>
  <si>
    <t>Einführungskurs Leiter LS/T Kindersport</t>
  </si>
  <si>
    <t>Vorbezug Cudesch &amp; Cudeschin</t>
  </si>
  <si>
    <t>Vorbezug Broschüre Sicherheit</t>
  </si>
  <si>
    <t>Vorbezug Broschüre Stufenmethodik</t>
  </si>
  <si>
    <t>Bestellung Cudesch &amp; Cudeschin</t>
  </si>
  <si>
    <t>Bestellung Broschüre Stufenmethodik</t>
  </si>
  <si>
    <t>Bestellung Broschüre Sicherheit</t>
  </si>
  <si>
    <t>Total Bestellungen</t>
  </si>
  <si>
    <t>Bezug Cudesch &amp; Cudeschin</t>
  </si>
  <si>
    <t>Bezug Broschüre Stufenmethodik</t>
  </si>
  <si>
    <t>Bezug Broschüre Sicherheit</t>
  </si>
  <si>
    <t>Total Bezug</t>
  </si>
  <si>
    <t>Rückgabe Cudesch &amp; Cudeschin</t>
  </si>
  <si>
    <t>Rückgabe Broschüre Stufenmethodik</t>
  </si>
  <si>
    <t>Rückgabe Broschüre Sicherheit</t>
  </si>
  <si>
    <t>Stammdatenblatt elektronisch an das Sekretariat und die Ausbildung</t>
  </si>
  <si>
    <t>Ins Feld klicken für Dropdown-Menü</t>
  </si>
  <si>
    <t>Sicherheitsmodul</t>
  </si>
  <si>
    <t>Wahl- / Fortbildungsmodul</t>
  </si>
  <si>
    <t>Lagerleiter LS/T Kindersport</t>
  </si>
  <si>
    <t>Lagerleiter LS/T Jugendsport</t>
  </si>
  <si>
    <t>Bezug Kopien vom Sekretariat</t>
  </si>
  <si>
    <t>Hilfsmittel zu Lasten Kurs</t>
  </si>
  <si>
    <t>Hilfsmittel werden gemäss gewählter Kursart auf dem Blatt "Hilfsmittel" budgetiert und erscheinen nicht in diesem Budget.</t>
  </si>
  <si>
    <t>Anzahl Leitende (inkl. Küche) im Kurs:</t>
  </si>
  <si>
    <t>Kursleiter - Leiterkursbetreuer - Sekretariat</t>
  </si>
  <si>
    <t>Kursleiter - LKB - Sekretariat</t>
  </si>
  <si>
    <t>Stammdatenblatt, Budgetformular (per E-Mail reicht)</t>
  </si>
  <si>
    <t>Beitrag J+S Handbuch der Teilnehmenden</t>
  </si>
  <si>
    <t>Beitrag J+S Handbuch der PKB</t>
  </si>
  <si>
    <t>Vorbezug J+S Handbuch</t>
  </si>
  <si>
    <t>Bestellung J+S Handbuch</t>
  </si>
  <si>
    <t>Bezug J+S Handbuch</t>
  </si>
  <si>
    <t>Rückgabe J+S Handbuch</t>
  </si>
  <si>
    <t>J+S Handbuch</t>
  </si>
  <si>
    <t>Kosten J+S Handbuch</t>
  </si>
  <si>
    <t>Bezogene Hilfsmittel durch die TN</t>
  </si>
  <si>
    <t>Gekaufte Hilfsmittel für Kursleitung</t>
  </si>
  <si>
    <t>Gekaufte J+S Handbücher</t>
  </si>
  <si>
    <t>Gekaufte Cudesch &amp; Cudeschin</t>
  </si>
  <si>
    <t>Gekaufte Broschüren Stufenmethodik</t>
  </si>
  <si>
    <t>Gekaufte Broschüren Sicherheit</t>
  </si>
  <si>
    <t>Total Gekauft für Kursleitung</t>
  </si>
  <si>
    <t>Hilfsmittel welche durch die Kursleitung (keine Rechnung an PKB) für die Kursleitung gekauft wurden. Die Abrechnung erfolgt nicht über das Kursbudget, sondern mit dem Formular Spesenabrechnung, welches im Downloadbereich der Ausbildung zu finden ist.
Dieser Betrag erscheint nicht in der Abrechnung.</t>
  </si>
  <si>
    <t>Die Kosten für die Hilfsmittel der Kursleitung werden durch die Pfadi Kanton Bern übernommen und nur an dieser Stelle statistisch aufgeführt.
Dieser Betrag erscheint nicht in der Abrechnung.</t>
  </si>
  <si>
    <t>Unterschrift*:</t>
  </si>
  <si>
    <t>*Wird das Budget per Mail weitergeleitet, kann das Feld Unterschrift leergelassen werden.</t>
  </si>
  <si>
    <t>Nur für eintägige Kurse:</t>
  </si>
  <si>
    <t>Erhobener Teilnehmerbeitrag (0…10.-):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</si>
</sst>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dd/mm/yyyy;@"/>
    <numFmt numFmtId="165" formatCode="&quot;Fr.&quot;\ #,##0"/>
  </numFmts>
  <fonts count="22" x14ac:knownFonts="1">
    <font>
      <sz val="11"/>
      <color theme="1"/>
      <name val="Calibri"/>
      <family val="2"/>
      <scheme val="minor"/>
    </font>
    <font>
      <sz val="9"/>
      <color theme="1"/>
      <name val="Arial"/>
      <family val="2"/>
    </font>
    <font>
      <b/>
      <sz val="9"/>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sz val="8"/>
      <color theme="1"/>
      <name val="Calibri"/>
      <family val="2"/>
      <scheme val="minor"/>
    </font>
    <font>
      <b/>
      <sz val="8"/>
      <color theme="1"/>
      <name val="Arial"/>
      <family val="2"/>
    </font>
    <font>
      <sz val="8"/>
      <color theme="0" tint="-0.499984740745262"/>
      <name val="Arial"/>
      <family val="2"/>
    </font>
    <font>
      <sz val="9"/>
      <color theme="0" tint="-0.499984740745262"/>
      <name val="Arial"/>
      <family val="2"/>
    </font>
    <font>
      <i/>
      <sz val="9"/>
      <color theme="1"/>
      <name val="Arial"/>
      <family val="2"/>
    </font>
    <font>
      <sz val="9"/>
      <color theme="1"/>
      <name val="Calibri"/>
      <family val="2"/>
      <scheme val="minor"/>
    </font>
    <font>
      <i/>
      <sz val="8"/>
      <color theme="1"/>
      <name val="Arial"/>
      <family val="2"/>
    </font>
    <font>
      <b/>
      <i/>
      <sz val="9"/>
      <color theme="1"/>
      <name val="Arial"/>
      <family val="2"/>
    </font>
    <font>
      <sz val="9"/>
      <color indexed="81"/>
      <name val="Arial"/>
      <family val="2"/>
    </font>
    <font>
      <b/>
      <sz val="10"/>
      <color rgb="FFFF0000"/>
      <name val="Arial"/>
      <family val="2"/>
    </font>
    <font>
      <sz val="9"/>
      <color indexed="81"/>
      <name val="Tahoma"/>
      <family val="2"/>
    </font>
    <font>
      <sz val="11"/>
      <color theme="1"/>
      <name val="Calibri"/>
      <family val="2"/>
      <scheme val="minor"/>
    </font>
    <font>
      <b/>
      <i/>
      <sz val="8"/>
      <color theme="1"/>
      <name val="Arial"/>
      <family val="2"/>
    </font>
    <font>
      <sz val="10"/>
      <color theme="0"/>
      <name val="Arial"/>
      <family val="2"/>
    </font>
    <font>
      <b/>
      <sz val="8"/>
      <color rgb="FFFF0000"/>
      <name val="Arial"/>
      <family val="2"/>
    </font>
  </fonts>
  <fills count="6">
    <fill>
      <patternFill patternType="none"/>
    </fill>
    <fill>
      <patternFill patternType="gray125"/>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hair">
        <color auto="1"/>
      </bottom>
      <diagonal/>
    </border>
    <border>
      <left/>
      <right/>
      <top style="thin">
        <color indexed="64"/>
      </top>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auto="1"/>
      </top>
      <bottom/>
      <diagonal/>
    </border>
    <border>
      <left/>
      <right/>
      <top style="hair">
        <color auto="1"/>
      </top>
      <bottom/>
      <diagonal/>
    </border>
    <border>
      <left/>
      <right style="thin">
        <color indexed="64"/>
      </right>
      <top style="hair">
        <color auto="1"/>
      </top>
      <bottom/>
      <diagonal/>
    </border>
    <border>
      <left/>
      <right/>
      <top/>
      <bottom style="double">
        <color indexed="64"/>
      </bottom>
      <diagonal/>
    </border>
    <border>
      <left/>
      <right style="thin">
        <color indexed="64"/>
      </right>
      <top/>
      <bottom style="double">
        <color indexed="64"/>
      </bottom>
      <diagonal/>
    </border>
  </borders>
  <cellStyleXfs count="2">
    <xf numFmtId="0" fontId="0" fillId="0" borderId="0"/>
    <xf numFmtId="43" fontId="18" fillId="0" borderId="0" applyFont="0" applyFill="0" applyBorder="0" applyAlignment="0" applyProtection="0"/>
  </cellStyleXfs>
  <cellXfs count="272">
    <xf numFmtId="0" fontId="0" fillId="0" borderId="0" xfId="0"/>
    <xf numFmtId="0" fontId="1" fillId="0" borderId="0" xfId="0" applyFont="1"/>
    <xf numFmtId="0" fontId="2" fillId="0" borderId="0" xfId="0" applyFont="1"/>
    <xf numFmtId="0" fontId="3" fillId="0" borderId="0" xfId="0" applyFont="1"/>
    <xf numFmtId="0" fontId="7" fillId="0" borderId="0" xfId="0" applyFont="1"/>
    <xf numFmtId="0" fontId="5" fillId="0" borderId="0" xfId="0" applyFont="1"/>
    <xf numFmtId="0" fontId="5" fillId="0" borderId="1" xfId="0" applyFont="1" applyBorder="1"/>
    <xf numFmtId="0" fontId="5" fillId="0" borderId="17" xfId="0" applyFont="1" applyBorder="1"/>
    <xf numFmtId="0" fontId="5" fillId="0" borderId="18" xfId="0" applyFont="1" applyBorder="1"/>
    <xf numFmtId="0" fontId="5" fillId="0" borderId="18" xfId="0" applyFont="1" applyBorder="1" applyAlignment="1">
      <alignment horizontal="center"/>
    </xf>
    <xf numFmtId="0" fontId="5" fillId="0" borderId="20" xfId="0" applyFont="1" applyBorder="1"/>
    <xf numFmtId="0" fontId="5" fillId="0" borderId="15" xfId="0" applyFont="1" applyBorder="1"/>
    <xf numFmtId="0" fontId="5" fillId="0" borderId="17" xfId="0" applyFont="1" applyBorder="1" applyAlignment="1">
      <alignment horizontal="center"/>
    </xf>
    <xf numFmtId="0" fontId="1" fillId="0" borderId="13" xfId="0" applyFont="1" applyBorder="1"/>
    <xf numFmtId="0" fontId="1" fillId="0" borderId="19" xfId="0" applyFont="1" applyBorder="1"/>
    <xf numFmtId="0" fontId="1" fillId="0" borderId="14" xfId="0" applyFont="1" applyBorder="1"/>
    <xf numFmtId="0" fontId="1" fillId="0" borderId="0" xfId="0" applyFont="1" applyBorder="1"/>
    <xf numFmtId="0" fontId="1" fillId="0" borderId="5" xfId="0" applyFont="1" applyBorder="1"/>
    <xf numFmtId="0" fontId="1" fillId="0" borderId="12" xfId="0" applyFont="1" applyBorder="1"/>
    <xf numFmtId="0" fontId="1" fillId="0" borderId="15" xfId="0" applyFont="1" applyBorder="1"/>
    <xf numFmtId="0" fontId="1" fillId="0" borderId="17" xfId="0" applyFont="1" applyBorder="1"/>
    <xf numFmtId="0" fontId="1" fillId="0" borderId="16" xfId="0" applyFont="1" applyBorder="1"/>
    <xf numFmtId="0" fontId="2" fillId="0" borderId="0" xfId="0" applyFont="1" applyAlignment="1"/>
    <xf numFmtId="0" fontId="12" fillId="0" borderId="0" xfId="0" applyFont="1"/>
    <xf numFmtId="0" fontId="4" fillId="0" borderId="0" xfId="0" applyFont="1"/>
    <xf numFmtId="0" fontId="3" fillId="0" borderId="0" xfId="0" applyFont="1" applyBorder="1"/>
    <xf numFmtId="0" fontId="3" fillId="0" borderId="0" xfId="0" applyFont="1" applyFill="1" applyBorder="1"/>
    <xf numFmtId="0" fontId="6" fillId="0" borderId="0" xfId="0" applyFont="1" applyFill="1" applyBorder="1" applyAlignment="1"/>
    <xf numFmtId="0" fontId="3" fillId="0" borderId="19" xfId="0" applyFont="1" applyBorder="1"/>
    <xf numFmtId="0" fontId="3" fillId="0" borderId="17" xfId="0" applyFont="1" applyBorder="1"/>
    <xf numFmtId="0" fontId="1" fillId="0" borderId="0" xfId="0" applyFont="1" applyBorder="1" applyAlignment="1">
      <alignment horizontal="left"/>
    </xf>
    <xf numFmtId="0" fontId="5" fillId="0" borderId="0" xfId="0" applyFont="1" applyBorder="1" applyAlignment="1">
      <alignment horizontal="left"/>
    </xf>
    <xf numFmtId="4" fontId="1" fillId="0" borderId="0" xfId="0" applyNumberFormat="1" applyFont="1" applyBorder="1" applyAlignment="1">
      <alignment horizontal="right"/>
    </xf>
    <xf numFmtId="0" fontId="1" fillId="0" borderId="13" xfId="0" applyFont="1" applyBorder="1" applyAlignment="1">
      <alignment horizontal="left"/>
    </xf>
    <xf numFmtId="0" fontId="1" fillId="0" borderId="19" xfId="0" applyFont="1" applyBorder="1" applyAlignment="1">
      <alignment horizontal="left"/>
    </xf>
    <xf numFmtId="0" fontId="11" fillId="0" borderId="0" xfId="0" applyFont="1" applyBorder="1" applyAlignment="1">
      <alignment horizontal="center"/>
    </xf>
    <xf numFmtId="0" fontId="1" fillId="0" borderId="17" xfId="0" applyFont="1" applyBorder="1" applyAlignment="1">
      <alignment horizontal="center"/>
    </xf>
    <xf numFmtId="0" fontId="5" fillId="0" borderId="18" xfId="0" applyFont="1" applyBorder="1" applyAlignment="1">
      <alignment horizontal="right"/>
    </xf>
    <xf numFmtId="0" fontId="1" fillId="0" borderId="0" xfId="0" applyFont="1" applyAlignment="1">
      <alignment horizontal="left"/>
    </xf>
    <xf numFmtId="0" fontId="1" fillId="0" borderId="16" xfId="0" applyFont="1" applyBorder="1" applyAlignment="1">
      <alignment horizontal="center"/>
    </xf>
    <xf numFmtId="0" fontId="16" fillId="0" borderId="0" xfId="0" applyFont="1" applyAlignment="1"/>
    <xf numFmtId="0" fontId="3" fillId="0" borderId="0" xfId="0" applyFont="1" applyAlignment="1"/>
    <xf numFmtId="0" fontId="3" fillId="0" borderId="0" xfId="0" applyFont="1" applyBorder="1" applyAlignment="1"/>
    <xf numFmtId="0" fontId="5" fillId="2" borderId="20" xfId="0" applyFont="1" applyFill="1" applyBorder="1" applyProtection="1">
      <protection locked="0"/>
    </xf>
    <xf numFmtId="0" fontId="3" fillId="0" borderId="0" xfId="0" applyFont="1" applyFill="1" applyBorder="1" applyProtection="1"/>
    <xf numFmtId="0" fontId="3" fillId="0" borderId="0" xfId="0" applyFont="1" applyFill="1" applyBorder="1" applyAlignment="1" applyProtection="1"/>
    <xf numFmtId="0" fontId="6" fillId="0" borderId="0" xfId="0" applyFont="1" applyFill="1" applyBorder="1" applyAlignment="1" applyProtection="1"/>
    <xf numFmtId="0" fontId="2" fillId="0" borderId="0" xfId="0" applyFont="1" applyFill="1" applyBorder="1" applyAlignment="1" applyProtection="1"/>
    <xf numFmtId="0" fontId="1" fillId="0" borderId="0" xfId="0" applyFont="1" applyProtection="1"/>
    <xf numFmtId="0" fontId="2" fillId="0" borderId="0" xfId="0" applyFont="1" applyProtection="1"/>
    <xf numFmtId="0" fontId="2" fillId="0" borderId="0" xfId="0" applyFont="1" applyFill="1" applyBorder="1" applyProtection="1"/>
    <xf numFmtId="0" fontId="1" fillId="0" borderId="0" xfId="0" applyFont="1" applyFill="1" applyBorder="1" applyProtection="1"/>
    <xf numFmtId="0" fontId="1" fillId="0" borderId="0" xfId="0" applyFont="1" applyFill="1" applyBorder="1" applyAlignment="1" applyProtection="1"/>
    <xf numFmtId="0" fontId="5" fillId="0" borderId="0" xfId="0" applyFont="1" applyFill="1" applyBorder="1" applyAlignment="1" applyProtection="1"/>
    <xf numFmtId="4" fontId="1" fillId="0" borderId="0" xfId="0" applyNumberFormat="1" applyFont="1" applyFill="1" applyBorder="1" applyAlignment="1" applyProtection="1"/>
    <xf numFmtId="0" fontId="1" fillId="0" borderId="0" xfId="0" applyFont="1" applyAlignment="1" applyProtection="1">
      <alignment horizontal="center"/>
    </xf>
    <xf numFmtId="0" fontId="3" fillId="0" borderId="0" xfId="0" applyFont="1" applyProtection="1"/>
    <xf numFmtId="0" fontId="1" fillId="0" borderId="0" xfId="0" applyFont="1" applyBorder="1" applyProtection="1"/>
    <xf numFmtId="0" fontId="11" fillId="0" borderId="0" xfId="0" applyFont="1" applyBorder="1" applyAlignment="1" applyProtection="1">
      <alignment wrapText="1"/>
    </xf>
    <xf numFmtId="0" fontId="3" fillId="0" borderId="0" xfId="0" applyFont="1" applyBorder="1" applyProtection="1"/>
    <xf numFmtId="0" fontId="4" fillId="0" borderId="0" xfId="0" applyFont="1" applyProtection="1"/>
    <xf numFmtId="0" fontId="3" fillId="3" borderId="0" xfId="0" applyFont="1" applyFill="1" applyProtection="1"/>
    <xf numFmtId="0" fontId="3" fillId="4" borderId="0" xfId="0" applyFont="1" applyFill="1" applyProtection="1"/>
    <xf numFmtId="0" fontId="5" fillId="0" borderId="17" xfId="0" applyFont="1" applyBorder="1" applyAlignment="1">
      <alignment horizontal="left"/>
    </xf>
    <xf numFmtId="0" fontId="1" fillId="0" borderId="22" xfId="0" applyFont="1" applyBorder="1" applyAlignment="1">
      <alignment horizontal="left"/>
    </xf>
    <xf numFmtId="0" fontId="1" fillId="0" borderId="23" xfId="0" applyFont="1" applyBorder="1" applyAlignment="1">
      <alignment horizontal="left"/>
    </xf>
    <xf numFmtId="0" fontId="8" fillId="5" borderId="1" xfId="0" applyFont="1" applyFill="1" applyBorder="1" applyAlignment="1">
      <alignment horizontal="center"/>
    </xf>
    <xf numFmtId="0" fontId="8" fillId="5" borderId="24" xfId="0" applyFont="1" applyFill="1" applyBorder="1" applyAlignment="1">
      <alignment horizontal="center"/>
    </xf>
    <xf numFmtId="43" fontId="5" fillId="0" borderId="1" xfId="1" applyFont="1" applyBorder="1"/>
    <xf numFmtId="0" fontId="8" fillId="0" borderId="1" xfId="0" applyFont="1" applyBorder="1"/>
    <xf numFmtId="0" fontId="8" fillId="0" borderId="1" xfId="0" applyFont="1" applyFill="1" applyBorder="1" applyAlignment="1">
      <alignment horizontal="left"/>
    </xf>
    <xf numFmtId="0" fontId="19" fillId="0" borderId="0" xfId="0" applyFont="1"/>
    <xf numFmtId="0" fontId="16" fillId="0" borderId="0" xfId="0" applyFont="1" applyAlignment="1">
      <alignment horizontal="center" vertical="top" wrapText="1"/>
    </xf>
    <xf numFmtId="0" fontId="5" fillId="0" borderId="18" xfId="0" applyFont="1" applyBorder="1" applyAlignment="1">
      <alignment horizontal="right"/>
    </xf>
    <xf numFmtId="0" fontId="5" fillId="0" borderId="18" xfId="0" applyFont="1" applyBorder="1" applyAlignment="1">
      <alignment horizontal="right"/>
    </xf>
    <xf numFmtId="0" fontId="14" fillId="0" borderId="0" xfId="0" applyFont="1" applyBorder="1" applyAlignment="1">
      <alignment horizontal="left"/>
    </xf>
    <xf numFmtId="0" fontId="20" fillId="0" borderId="0" xfId="0" applyFont="1" applyProtection="1"/>
    <xf numFmtId="0" fontId="8" fillId="0" borderId="1" xfId="0" applyFont="1" applyFill="1" applyBorder="1"/>
    <xf numFmtId="0" fontId="5" fillId="0" borderId="18" xfId="0" applyFont="1" applyBorder="1" applyAlignment="1">
      <alignment horizontal="right"/>
    </xf>
    <xf numFmtId="43" fontId="5" fillId="0" borderId="1" xfId="1" applyFont="1" applyFill="1" applyBorder="1"/>
    <xf numFmtId="0" fontId="4" fillId="0" borderId="0" xfId="0" applyFont="1" applyFill="1" applyBorder="1" applyProtection="1"/>
    <xf numFmtId="0" fontId="3" fillId="0" borderId="0" xfId="0" applyFont="1" applyBorder="1" applyAlignment="1" applyProtection="1"/>
    <xf numFmtId="0" fontId="1" fillId="0" borderId="0" xfId="0" applyFont="1" applyBorder="1" applyAlignment="1">
      <alignment horizontal="left"/>
    </xf>
    <xf numFmtId="4" fontId="1" fillId="0" borderId="0" xfId="0" applyNumberFormat="1" applyFont="1" applyBorder="1" applyAlignment="1">
      <alignment horizontal="right"/>
    </xf>
    <xf numFmtId="0" fontId="5" fillId="0" borderId="18" xfId="0" applyFont="1" applyBorder="1" applyAlignment="1">
      <alignment horizontal="right"/>
    </xf>
    <xf numFmtId="0" fontId="5" fillId="0" borderId="0" xfId="0" applyFont="1" applyBorder="1" applyAlignment="1">
      <alignment horizontal="right"/>
    </xf>
    <xf numFmtId="0" fontId="13" fillId="0" borderId="0" xfId="0" applyFont="1" applyAlignment="1">
      <alignment vertical="top" wrapText="1"/>
    </xf>
    <xf numFmtId="0" fontId="6" fillId="0" borderId="0" xfId="0" applyFont="1" applyAlignment="1" applyProtection="1">
      <alignment horizontal="left"/>
    </xf>
    <xf numFmtId="0" fontId="1" fillId="2" borderId="8" xfId="0" applyFont="1" applyFill="1" applyBorder="1" applyAlignment="1" applyProtection="1">
      <alignment horizontal="left"/>
      <protection locked="0"/>
    </xf>
    <xf numFmtId="0" fontId="1" fillId="2" borderId="28" xfId="0" applyFont="1" applyFill="1" applyBorder="1" applyAlignment="1" applyProtection="1">
      <alignment horizontal="left"/>
      <protection locked="0"/>
    </xf>
    <xf numFmtId="0" fontId="1" fillId="2" borderId="9" xfId="0" applyFont="1" applyFill="1" applyBorder="1" applyAlignment="1" applyProtection="1">
      <alignment horizontal="left"/>
      <protection locked="0"/>
    </xf>
    <xf numFmtId="0" fontId="1" fillId="0" borderId="0" xfId="0" applyFont="1" applyBorder="1" applyAlignment="1" applyProtection="1">
      <alignment horizontal="center" vertical="center"/>
    </xf>
    <xf numFmtId="0" fontId="2" fillId="0" borderId="0" xfId="0" applyFont="1" applyAlignment="1" applyProtection="1">
      <alignment horizontal="left"/>
    </xf>
    <xf numFmtId="0" fontId="2" fillId="0" borderId="0" xfId="0" applyFont="1" applyBorder="1" applyAlignment="1" applyProtection="1">
      <alignment horizontal="left"/>
    </xf>
    <xf numFmtId="0" fontId="1" fillId="0" borderId="0" xfId="0" applyFont="1" applyAlignment="1" applyProtection="1">
      <alignment horizontal="center"/>
    </xf>
    <xf numFmtId="0" fontId="1" fillId="0" borderId="0" xfId="0" applyFont="1" applyBorder="1" applyAlignment="1" applyProtection="1">
      <alignment horizontal="center"/>
    </xf>
    <xf numFmtId="0" fontId="1" fillId="2" borderId="6" xfId="0" applyFont="1" applyFill="1" applyBorder="1" applyAlignment="1" applyProtection="1">
      <alignment horizontal="left"/>
      <protection locked="0"/>
    </xf>
    <xf numFmtId="0" fontId="1" fillId="2" borderId="27" xfId="0" applyFont="1" applyFill="1" applyBorder="1" applyAlignment="1" applyProtection="1">
      <alignment horizontal="left"/>
      <protection locked="0"/>
    </xf>
    <xf numFmtId="0" fontId="1" fillId="2" borderId="7" xfId="0" applyFont="1" applyFill="1" applyBorder="1" applyAlignment="1" applyProtection="1">
      <alignment horizontal="left"/>
      <protection locked="0"/>
    </xf>
    <xf numFmtId="0" fontId="1" fillId="0" borderId="6" xfId="0" applyFont="1" applyBorder="1" applyAlignment="1" applyProtection="1"/>
    <xf numFmtId="0" fontId="1" fillId="0" borderId="27" xfId="0" applyFont="1" applyBorder="1" applyAlignment="1" applyProtection="1"/>
    <xf numFmtId="0" fontId="1" fillId="0" borderId="7" xfId="0" applyFont="1" applyBorder="1" applyAlignment="1" applyProtection="1"/>
    <xf numFmtId="0" fontId="1" fillId="0" borderId="8" xfId="0" applyFont="1" applyBorder="1" applyAlignment="1" applyProtection="1"/>
    <xf numFmtId="0" fontId="1" fillId="0" borderId="28" xfId="0" applyFont="1" applyBorder="1" applyAlignment="1" applyProtection="1"/>
    <xf numFmtId="0" fontId="1" fillId="0" borderId="9" xfId="0" applyFont="1" applyBorder="1" applyAlignment="1" applyProtection="1"/>
    <xf numFmtId="0" fontId="1" fillId="0" borderId="22" xfId="0" applyFont="1" applyBorder="1" applyAlignment="1" applyProtection="1">
      <alignment horizontal="left"/>
    </xf>
    <xf numFmtId="0" fontId="1" fillId="0" borderId="23" xfId="0" applyFont="1" applyBorder="1" applyAlignment="1" applyProtection="1">
      <alignment horizontal="left"/>
    </xf>
    <xf numFmtId="0" fontId="1" fillId="0" borderId="24" xfId="0" applyFont="1" applyBorder="1" applyAlignment="1" applyProtection="1">
      <alignment horizontal="left"/>
    </xf>
    <xf numFmtId="165" fontId="3" fillId="2" borderId="22" xfId="0" applyNumberFormat="1" applyFont="1" applyFill="1" applyBorder="1" applyAlignment="1" applyProtection="1">
      <alignment horizontal="left"/>
      <protection locked="0"/>
    </xf>
    <xf numFmtId="165" fontId="3" fillId="2" borderId="24" xfId="0" applyNumberFormat="1" applyFont="1" applyFill="1" applyBorder="1" applyAlignment="1" applyProtection="1">
      <alignment horizontal="left"/>
      <protection locked="0"/>
    </xf>
    <xf numFmtId="0" fontId="3" fillId="2" borderId="22" xfId="0" applyFont="1" applyFill="1" applyBorder="1" applyAlignment="1" applyProtection="1">
      <alignment horizontal="left"/>
      <protection locked="0"/>
    </xf>
    <xf numFmtId="0" fontId="3" fillId="2" borderId="24" xfId="0" applyFont="1" applyFill="1" applyBorder="1" applyAlignment="1" applyProtection="1">
      <alignment horizontal="left"/>
      <protection locked="0"/>
    </xf>
    <xf numFmtId="0" fontId="1" fillId="2" borderId="10" xfId="0" applyFont="1" applyFill="1" applyBorder="1" applyAlignment="1" applyProtection="1">
      <alignment horizontal="left"/>
      <protection locked="0"/>
    </xf>
    <xf numFmtId="0" fontId="1" fillId="2" borderId="29"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13" xfId="0" applyFont="1" applyFill="1" applyBorder="1" applyAlignment="1" applyProtection="1">
      <alignment horizontal="left"/>
      <protection locked="0"/>
    </xf>
    <xf numFmtId="0" fontId="1" fillId="2" borderId="19" xfId="0" applyFont="1" applyFill="1" applyBorder="1" applyAlignment="1" applyProtection="1">
      <alignment horizontal="left"/>
      <protection locked="0"/>
    </xf>
    <xf numFmtId="0" fontId="1" fillId="2" borderId="14" xfId="0" applyFont="1" applyFill="1" applyBorder="1" applyAlignment="1" applyProtection="1">
      <alignment horizontal="left"/>
      <protection locked="0"/>
    </xf>
    <xf numFmtId="0" fontId="1" fillId="2" borderId="22" xfId="0" applyFont="1" applyFill="1" applyBorder="1" applyAlignment="1" applyProtection="1">
      <alignment horizontal="left"/>
      <protection locked="0"/>
    </xf>
    <xf numFmtId="0" fontId="1" fillId="2" borderId="23" xfId="0" applyFont="1" applyFill="1" applyBorder="1" applyAlignment="1" applyProtection="1">
      <alignment horizontal="left"/>
      <protection locked="0"/>
    </xf>
    <xf numFmtId="0" fontId="1" fillId="2" borderId="24" xfId="0" applyFont="1" applyFill="1" applyBorder="1" applyAlignment="1" applyProtection="1">
      <alignment horizontal="left"/>
      <protection locked="0"/>
    </xf>
    <xf numFmtId="14" fontId="1" fillId="2" borderId="22" xfId="0" applyNumberFormat="1" applyFont="1" applyFill="1" applyBorder="1" applyAlignment="1" applyProtection="1">
      <alignment horizontal="left"/>
      <protection locked="0"/>
    </xf>
    <xf numFmtId="14" fontId="1" fillId="2" borderId="23" xfId="0" applyNumberFormat="1" applyFont="1" applyFill="1" applyBorder="1" applyAlignment="1" applyProtection="1">
      <alignment horizontal="left"/>
      <protection locked="0"/>
    </xf>
    <xf numFmtId="14" fontId="1" fillId="2" borderId="24" xfId="0" applyNumberFormat="1" applyFont="1" applyFill="1" applyBorder="1" applyAlignment="1" applyProtection="1">
      <alignment horizontal="left"/>
      <protection locked="0"/>
    </xf>
    <xf numFmtId="0" fontId="1" fillId="0" borderId="10" xfId="0" applyFont="1" applyBorder="1" applyAlignment="1" applyProtection="1"/>
    <xf numFmtId="0" fontId="1" fillId="0" borderId="29" xfId="0" applyFont="1" applyBorder="1" applyAlignment="1" applyProtection="1"/>
    <xf numFmtId="0" fontId="1" fillId="0" borderId="11" xfId="0" applyFont="1" applyBorder="1" applyAlignment="1" applyProtection="1"/>
    <xf numFmtId="0" fontId="6" fillId="0" borderId="0" xfId="0" applyFont="1" applyAlignment="1">
      <alignment horizontal="left"/>
    </xf>
    <xf numFmtId="0" fontId="11" fillId="0" borderId="0" xfId="0" applyFont="1" applyBorder="1" applyAlignment="1">
      <alignment horizontal="center"/>
    </xf>
    <xf numFmtId="0" fontId="1" fillId="0" borderId="17" xfId="0" applyFont="1" applyBorder="1" applyAlignment="1">
      <alignment horizontal="center"/>
    </xf>
    <xf numFmtId="0" fontId="3" fillId="0" borderId="0" xfId="0" applyFont="1" applyAlignment="1">
      <alignment horizontal="center"/>
    </xf>
    <xf numFmtId="0" fontId="3"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11" fillId="0" borderId="0" xfId="0" applyFont="1" applyBorder="1" applyAlignment="1">
      <alignment horizontal="left"/>
    </xf>
    <xf numFmtId="0" fontId="1" fillId="2" borderId="17" xfId="0" applyFont="1" applyFill="1" applyBorder="1" applyAlignment="1" applyProtection="1">
      <alignment horizontal="left" vertical="top"/>
      <protection locked="0"/>
    </xf>
    <xf numFmtId="4" fontId="1" fillId="0" borderId="26" xfId="0" applyNumberFormat="1" applyFont="1" applyBorder="1" applyAlignment="1">
      <alignment horizontal="right"/>
    </xf>
    <xf numFmtId="4" fontId="1" fillId="0" borderId="25" xfId="0" applyNumberFormat="1" applyFont="1" applyBorder="1" applyAlignment="1">
      <alignment horizontal="right"/>
    </xf>
    <xf numFmtId="4" fontId="1" fillId="2" borderId="17" xfId="0" applyNumberFormat="1" applyFont="1" applyFill="1" applyBorder="1" applyAlignment="1" applyProtection="1">
      <alignment horizontal="right"/>
      <protection locked="0"/>
    </xf>
    <xf numFmtId="4" fontId="1" fillId="2" borderId="16" xfId="0" applyNumberFormat="1" applyFont="1" applyFill="1" applyBorder="1" applyAlignment="1" applyProtection="1">
      <alignment horizontal="right"/>
      <protection locked="0"/>
    </xf>
    <xf numFmtId="0" fontId="1" fillId="0" borderId="22" xfId="0" applyFont="1" applyBorder="1" applyAlignment="1">
      <alignment horizontal="left"/>
    </xf>
    <xf numFmtId="0" fontId="1" fillId="0" borderId="23" xfId="0" applyFont="1" applyBorder="1" applyAlignment="1">
      <alignment horizontal="left"/>
    </xf>
    <xf numFmtId="0" fontId="5" fillId="0" borderId="26" xfId="0" applyFont="1" applyBorder="1" applyAlignment="1">
      <alignment horizontal="left"/>
    </xf>
    <xf numFmtId="0" fontId="1" fillId="0" borderId="8" xfId="0" applyFont="1" applyBorder="1" applyAlignment="1">
      <alignment horizontal="left"/>
    </xf>
    <xf numFmtId="0" fontId="1" fillId="0" borderId="28" xfId="0" applyFont="1" applyBorder="1" applyAlignment="1">
      <alignment horizontal="left"/>
    </xf>
    <xf numFmtId="0" fontId="5" fillId="0" borderId="28" xfId="0" applyFont="1" applyBorder="1" applyAlignment="1">
      <alignment horizontal="left"/>
    </xf>
    <xf numFmtId="4" fontId="1" fillId="2" borderId="28" xfId="0" applyNumberFormat="1" applyFont="1" applyFill="1" applyBorder="1" applyAlignment="1" applyProtection="1">
      <alignment horizontal="right"/>
      <protection locked="0"/>
    </xf>
    <xf numFmtId="4" fontId="1" fillId="2" borderId="9" xfId="0" applyNumberFormat="1" applyFont="1" applyFill="1" applyBorder="1" applyAlignment="1" applyProtection="1">
      <alignment horizontal="right"/>
      <protection locked="0"/>
    </xf>
    <xf numFmtId="0" fontId="1" fillId="0" borderId="17" xfId="0" applyFont="1" applyBorder="1" applyAlignment="1">
      <alignment horizontal="left"/>
    </xf>
    <xf numFmtId="0" fontId="5" fillId="0" borderId="23" xfId="0" applyFont="1" applyBorder="1" applyAlignment="1">
      <alignment horizontal="left"/>
    </xf>
    <xf numFmtId="0" fontId="5" fillId="0" borderId="19" xfId="0" applyFont="1" applyBorder="1" applyAlignment="1">
      <alignment horizontal="left"/>
    </xf>
    <xf numFmtId="0" fontId="2" fillId="0" borderId="17" xfId="0" applyFont="1" applyBorder="1" applyAlignment="1">
      <alignment horizontal="left"/>
    </xf>
    <xf numFmtId="4" fontId="1" fillId="0" borderId="19" xfId="0" applyNumberFormat="1" applyFont="1" applyBorder="1" applyAlignment="1">
      <alignment horizontal="right"/>
    </xf>
    <xf numFmtId="4" fontId="1" fillId="0" borderId="14" xfId="0" applyNumberFormat="1" applyFont="1" applyBorder="1" applyAlignment="1">
      <alignment horizontal="right"/>
    </xf>
    <xf numFmtId="0" fontId="11" fillId="0" borderId="0" xfId="0" applyFont="1" applyAlignment="1">
      <alignment wrapText="1"/>
    </xf>
    <xf numFmtId="0" fontId="1" fillId="2" borderId="13" xfId="0" applyFont="1" applyFill="1" applyBorder="1" applyAlignment="1" applyProtection="1">
      <alignment horizontal="left" vertical="top"/>
      <protection locked="0"/>
    </xf>
    <xf numFmtId="0" fontId="1" fillId="2" borderId="19" xfId="0" applyFont="1" applyFill="1" applyBorder="1" applyAlignment="1" applyProtection="1">
      <alignment horizontal="left" vertical="top"/>
      <protection locked="0"/>
    </xf>
    <xf numFmtId="0" fontId="1" fillId="2" borderId="14"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12" xfId="0" applyFont="1" applyFill="1" applyBorder="1" applyAlignment="1" applyProtection="1">
      <alignment horizontal="left" vertical="top"/>
      <protection locked="0"/>
    </xf>
    <xf numFmtId="0" fontId="1" fillId="2" borderId="15" xfId="0" applyFont="1" applyFill="1" applyBorder="1" applyAlignment="1" applyProtection="1">
      <alignment horizontal="left" vertical="top"/>
      <protection locked="0"/>
    </xf>
    <xf numFmtId="0" fontId="1" fillId="2" borderId="16" xfId="0" applyFont="1" applyFill="1" applyBorder="1" applyAlignment="1" applyProtection="1">
      <alignment horizontal="left" vertical="top"/>
      <protection locked="0"/>
    </xf>
    <xf numFmtId="0" fontId="5" fillId="0" borderId="17" xfId="0" applyFont="1" applyBorder="1" applyAlignment="1">
      <alignment horizontal="left"/>
    </xf>
    <xf numFmtId="4" fontId="1" fillId="0" borderId="17" xfId="0" applyNumberFormat="1" applyFont="1" applyBorder="1" applyAlignment="1">
      <alignment horizontal="right"/>
    </xf>
    <xf numFmtId="4" fontId="1" fillId="0" borderId="16" xfId="0" applyNumberFormat="1" applyFont="1" applyBorder="1" applyAlignment="1">
      <alignment horizontal="right"/>
    </xf>
    <xf numFmtId="0" fontId="1" fillId="0" borderId="13" xfId="0" applyFont="1" applyBorder="1" applyAlignment="1">
      <alignment horizontal="left"/>
    </xf>
    <xf numFmtId="0" fontId="1" fillId="0" borderId="19" xfId="0" applyFont="1" applyBorder="1" applyAlignment="1">
      <alignment horizontal="left"/>
    </xf>
    <xf numFmtId="0" fontId="1" fillId="0" borderId="15" xfId="0" applyFont="1" applyBorder="1" applyAlignment="1">
      <alignment horizontal="left"/>
    </xf>
    <xf numFmtId="0" fontId="5" fillId="0" borderId="18" xfId="0" applyFont="1" applyBorder="1" applyAlignment="1">
      <alignment horizontal="left"/>
    </xf>
    <xf numFmtId="4" fontId="1" fillId="0" borderId="18" xfId="0" applyNumberFormat="1" applyFont="1" applyBorder="1" applyAlignment="1">
      <alignment horizontal="right"/>
    </xf>
    <xf numFmtId="4" fontId="1" fillId="0" borderId="21" xfId="0" applyNumberFormat="1" applyFont="1" applyBorder="1" applyAlignment="1">
      <alignment horizontal="right"/>
    </xf>
    <xf numFmtId="0" fontId="5" fillId="0" borderId="27" xfId="0" applyFont="1" applyBorder="1" applyAlignment="1">
      <alignment horizontal="left"/>
    </xf>
    <xf numFmtId="4" fontId="1" fillId="2" borderId="27" xfId="0" applyNumberFormat="1" applyFont="1" applyFill="1" applyBorder="1" applyAlignment="1" applyProtection="1">
      <alignment horizontal="right"/>
      <protection locked="0"/>
    </xf>
    <xf numFmtId="4" fontId="1" fillId="2" borderId="7" xfId="0" applyNumberFormat="1" applyFont="1" applyFill="1" applyBorder="1" applyAlignment="1" applyProtection="1">
      <alignment horizontal="right"/>
      <protection locked="0"/>
    </xf>
    <xf numFmtId="0" fontId="1" fillId="0" borderId="6" xfId="0" applyFont="1" applyBorder="1" applyAlignment="1">
      <alignment horizontal="left"/>
    </xf>
    <xf numFmtId="0" fontId="1" fillId="0" borderId="27" xfId="0" applyFont="1" applyBorder="1" applyAlignment="1">
      <alignment horizontal="left"/>
    </xf>
    <xf numFmtId="0" fontId="11" fillId="0" borderId="0" xfId="0" applyFont="1" applyAlignment="1">
      <alignment horizontal="left" vertical="top"/>
    </xf>
    <xf numFmtId="0" fontId="11" fillId="0" borderId="13" xfId="0" applyFont="1" applyBorder="1" applyAlignment="1">
      <alignment horizontal="left" wrapText="1"/>
    </xf>
    <xf numFmtId="0" fontId="11" fillId="0" borderId="19" xfId="0" applyFont="1" applyBorder="1" applyAlignment="1">
      <alignment horizontal="left" wrapText="1"/>
    </xf>
    <xf numFmtId="0" fontId="11" fillId="0" borderId="14" xfId="0" applyFont="1" applyBorder="1" applyAlignment="1">
      <alignment horizontal="left" wrapText="1"/>
    </xf>
    <xf numFmtId="0" fontId="11" fillId="0" borderId="5" xfId="0" applyFont="1" applyBorder="1" applyAlignment="1">
      <alignment horizontal="left" wrapText="1"/>
    </xf>
    <xf numFmtId="0" fontId="11" fillId="0" borderId="0" xfId="0" applyFont="1" applyBorder="1" applyAlignment="1">
      <alignment horizontal="left" wrapText="1"/>
    </xf>
    <xf numFmtId="0" fontId="11" fillId="0" borderId="12" xfId="0" applyFont="1" applyBorder="1" applyAlignment="1">
      <alignment horizontal="left" wrapText="1"/>
    </xf>
    <xf numFmtId="0" fontId="11" fillId="0" borderId="5" xfId="0" applyFont="1" applyBorder="1" applyAlignment="1">
      <alignment horizontal="left"/>
    </xf>
    <xf numFmtId="0" fontId="1" fillId="0" borderId="5" xfId="0" applyFont="1" applyBorder="1" applyAlignment="1">
      <alignment horizontal="left"/>
    </xf>
    <xf numFmtId="0" fontId="1" fillId="0" borderId="0" xfId="0" applyFont="1" applyBorder="1" applyAlignment="1">
      <alignment horizontal="left"/>
    </xf>
    <xf numFmtId="0" fontId="5" fillId="0" borderId="0" xfId="0" applyFont="1" applyBorder="1" applyAlignment="1">
      <alignment horizontal="left"/>
    </xf>
    <xf numFmtId="4" fontId="1" fillId="0" borderId="0" xfId="0" applyNumberFormat="1" applyFont="1" applyBorder="1" applyAlignment="1">
      <alignment horizontal="right"/>
    </xf>
    <xf numFmtId="4" fontId="1" fillId="0" borderId="12" xfId="0" applyNumberFormat="1" applyFont="1" applyBorder="1" applyAlignment="1">
      <alignment horizontal="right"/>
    </xf>
    <xf numFmtId="2" fontId="5" fillId="0" borderId="17" xfId="0" applyNumberFormat="1" applyFont="1" applyBorder="1" applyAlignment="1">
      <alignment horizontal="right"/>
    </xf>
    <xf numFmtId="2" fontId="5" fillId="0" borderId="18" xfId="0" applyNumberFormat="1" applyFont="1" applyBorder="1" applyAlignment="1">
      <alignment horizontal="right"/>
    </xf>
    <xf numFmtId="0" fontId="5" fillId="0" borderId="26" xfId="0" applyFont="1" applyBorder="1" applyAlignment="1">
      <alignment horizontal="right"/>
    </xf>
    <xf numFmtId="0" fontId="1" fillId="0" borderId="14" xfId="0" applyFont="1" applyBorder="1" applyAlignment="1">
      <alignment horizontal="left"/>
    </xf>
    <xf numFmtId="0" fontId="5" fillId="0" borderId="34" xfId="0" applyFont="1" applyBorder="1" applyAlignment="1">
      <alignment horizontal="left"/>
    </xf>
    <xf numFmtId="0" fontId="5" fillId="0" borderId="18" xfId="0" applyFont="1" applyBorder="1" applyAlignment="1">
      <alignment horizontal="right"/>
    </xf>
    <xf numFmtId="0" fontId="1" fillId="0" borderId="31" xfId="0" applyFont="1" applyBorder="1" applyAlignment="1">
      <alignment horizontal="left"/>
    </xf>
    <xf numFmtId="0" fontId="1" fillId="0" borderId="32" xfId="0" applyFont="1" applyBorder="1" applyAlignment="1">
      <alignment horizontal="left"/>
    </xf>
    <xf numFmtId="0" fontId="1" fillId="0" borderId="33" xfId="0" applyFont="1" applyBorder="1" applyAlignment="1">
      <alignment horizontal="left"/>
    </xf>
    <xf numFmtId="4" fontId="1" fillId="0" borderId="34" xfId="0" applyNumberFormat="1" applyFont="1" applyBorder="1" applyAlignment="1">
      <alignment horizontal="right"/>
    </xf>
    <xf numFmtId="4" fontId="1" fillId="0" borderId="35" xfId="0" applyNumberFormat="1" applyFont="1" applyBorder="1" applyAlignment="1">
      <alignment horizontal="right"/>
    </xf>
    <xf numFmtId="0" fontId="14" fillId="0" borderId="17" xfId="0" applyFont="1" applyBorder="1" applyAlignment="1">
      <alignment horizontal="left"/>
    </xf>
    <xf numFmtId="0" fontId="14" fillId="0" borderId="0" xfId="0" applyFont="1" applyAlignment="1">
      <alignment horizontal="left"/>
    </xf>
    <xf numFmtId="0" fontId="5" fillId="0" borderId="19" xfId="0" applyFont="1" applyBorder="1" applyAlignment="1">
      <alignment horizontal="right"/>
    </xf>
    <xf numFmtId="0" fontId="2" fillId="0" borderId="22" xfId="0" applyFont="1" applyBorder="1" applyAlignment="1">
      <alignment horizontal="left"/>
    </xf>
    <xf numFmtId="0" fontId="2" fillId="0" borderId="23" xfId="0" applyFont="1" applyBorder="1" applyAlignment="1">
      <alignment horizontal="left"/>
    </xf>
    <xf numFmtId="0" fontId="5" fillId="0" borderId="17" xfId="0" quotePrefix="1" applyFont="1" applyBorder="1" applyAlignment="1">
      <alignment horizontal="right"/>
    </xf>
    <xf numFmtId="0" fontId="5" fillId="0" borderId="17" xfId="0" applyFont="1" applyBorder="1" applyAlignment="1">
      <alignment horizontal="right"/>
    </xf>
    <xf numFmtId="0" fontId="5" fillId="0" borderId="0" xfId="0" quotePrefix="1" applyFont="1" applyBorder="1" applyAlignment="1">
      <alignment horizontal="right"/>
    </xf>
    <xf numFmtId="0" fontId="5" fillId="0" borderId="0" xfId="0" applyFont="1" applyBorder="1" applyAlignment="1">
      <alignment horizontal="right"/>
    </xf>
    <xf numFmtId="0" fontId="13" fillId="0" borderId="0" xfId="0" applyFont="1" applyAlignment="1">
      <alignment horizontal="left" vertical="top" wrapText="1"/>
    </xf>
    <xf numFmtId="0" fontId="2" fillId="0" borderId="0" xfId="0" applyFont="1" applyAlignment="1">
      <alignment horizontal="left" vertical="top" wrapText="1"/>
    </xf>
    <xf numFmtId="0" fontId="21" fillId="0" borderId="0" xfId="0" applyFont="1" applyAlignment="1">
      <alignment horizontal="left" vertical="top" wrapText="1"/>
    </xf>
    <xf numFmtId="0" fontId="13" fillId="0" borderId="0" xfId="0" applyFont="1" applyBorder="1" applyAlignment="1">
      <alignment horizontal="left" vertical="top" wrapText="1"/>
    </xf>
    <xf numFmtId="0" fontId="5" fillId="0" borderId="28" xfId="0" applyFont="1" applyBorder="1" applyAlignment="1">
      <alignment horizontal="right"/>
    </xf>
    <xf numFmtId="4" fontId="1" fillId="0" borderId="28" xfId="0" applyNumberFormat="1" applyFont="1" applyFill="1" applyBorder="1" applyAlignment="1">
      <alignment horizontal="right"/>
    </xf>
    <xf numFmtId="4" fontId="1" fillId="0" borderId="9" xfId="0" applyNumberFormat="1" applyFont="1" applyFill="1" applyBorder="1" applyAlignment="1">
      <alignment horizontal="right"/>
    </xf>
    <xf numFmtId="4" fontId="1" fillId="0" borderId="27" xfId="0" applyNumberFormat="1" applyFont="1" applyFill="1" applyBorder="1" applyAlignment="1">
      <alignment horizontal="right"/>
    </xf>
    <xf numFmtId="4" fontId="1" fillId="0" borderId="7" xfId="0" applyNumberFormat="1" applyFont="1" applyFill="1" applyBorder="1" applyAlignment="1">
      <alignment horizontal="right"/>
    </xf>
    <xf numFmtId="0" fontId="5" fillId="0" borderId="27" xfId="0" applyFont="1" applyBorder="1" applyAlignment="1">
      <alignment horizontal="right"/>
    </xf>
    <xf numFmtId="0" fontId="1" fillId="0" borderId="5" xfId="0" applyFont="1" applyBorder="1" applyAlignment="1">
      <alignment horizontal="left" vertical="center"/>
    </xf>
    <xf numFmtId="0" fontId="1" fillId="0" borderId="0" xfId="0" applyFont="1" applyBorder="1" applyAlignment="1">
      <alignment horizontal="left" vertical="center"/>
    </xf>
    <xf numFmtId="0" fontId="5" fillId="0" borderId="0" xfId="0" applyFont="1" applyBorder="1" applyAlignment="1">
      <alignment horizontal="right" vertical="center"/>
    </xf>
    <xf numFmtId="4" fontId="1" fillId="0" borderId="0" xfId="0" applyNumberFormat="1" applyFont="1" applyBorder="1" applyAlignment="1">
      <alignment horizontal="right" vertical="center"/>
    </xf>
    <xf numFmtId="4" fontId="1" fillId="0" borderId="12" xfId="0" applyNumberFormat="1" applyFont="1" applyBorder="1" applyAlignment="1">
      <alignment horizontal="right" vertical="center"/>
    </xf>
    <xf numFmtId="0" fontId="1" fillId="0" borderId="13" xfId="0" applyFont="1" applyBorder="1" applyAlignment="1">
      <alignment horizontal="left" vertical="center"/>
    </xf>
    <xf numFmtId="0" fontId="1" fillId="0" borderId="19" xfId="0" applyFont="1" applyBorder="1" applyAlignment="1">
      <alignment horizontal="left" vertical="center"/>
    </xf>
    <xf numFmtId="0" fontId="5" fillId="0" borderId="19" xfId="0" applyFont="1" applyBorder="1" applyAlignment="1">
      <alignment horizontal="right" vertical="center"/>
    </xf>
    <xf numFmtId="4" fontId="1" fillId="0" borderId="19" xfId="0" applyNumberFormat="1" applyFont="1" applyBorder="1" applyAlignment="1">
      <alignment horizontal="right" vertical="center"/>
    </xf>
    <xf numFmtId="4" fontId="1" fillId="0" borderId="14" xfId="0" applyNumberFormat="1" applyFont="1" applyBorder="1" applyAlignment="1">
      <alignment horizontal="right" vertical="center"/>
    </xf>
    <xf numFmtId="0" fontId="5" fillId="0" borderId="23" xfId="0" applyFont="1" applyBorder="1" applyAlignment="1">
      <alignment horizontal="right"/>
    </xf>
    <xf numFmtId="4" fontId="1" fillId="0" borderId="23" xfId="0" applyNumberFormat="1" applyFont="1" applyBorder="1" applyAlignment="1">
      <alignment horizontal="right"/>
    </xf>
    <xf numFmtId="0" fontId="1" fillId="0" borderId="23" xfId="0" applyFont="1" applyBorder="1" applyAlignment="1">
      <alignment horizontal="right"/>
    </xf>
    <xf numFmtId="0" fontId="1" fillId="0" borderId="24" xfId="0" applyFont="1" applyBorder="1" applyAlignment="1">
      <alignment horizontal="right"/>
    </xf>
    <xf numFmtId="0" fontId="5" fillId="0" borderId="23" xfId="0" quotePrefix="1" applyFont="1" applyBorder="1" applyAlignment="1">
      <alignment horizontal="right"/>
    </xf>
    <xf numFmtId="0" fontId="10" fillId="0" borderId="10" xfId="0" applyFont="1" applyBorder="1" applyAlignment="1">
      <alignment horizontal="left"/>
    </xf>
    <xf numFmtId="0" fontId="10" fillId="0" borderId="29" xfId="0" applyFont="1" applyBorder="1" applyAlignment="1">
      <alignment horizontal="left"/>
    </xf>
    <xf numFmtId="0" fontId="9" fillId="0" borderId="29" xfId="0" applyFont="1" applyBorder="1" applyAlignment="1">
      <alignment horizontal="right"/>
    </xf>
    <xf numFmtId="4" fontId="10" fillId="0" borderId="29" xfId="0" applyNumberFormat="1" applyFont="1" applyFill="1" applyBorder="1" applyAlignment="1">
      <alignment horizontal="right"/>
    </xf>
    <xf numFmtId="4" fontId="10" fillId="0" borderId="11" xfId="0" applyNumberFormat="1" applyFont="1" applyFill="1" applyBorder="1" applyAlignment="1">
      <alignment horizontal="right"/>
    </xf>
    <xf numFmtId="0" fontId="1" fillId="0" borderId="16" xfId="0" applyFont="1" applyBorder="1" applyAlignment="1">
      <alignment horizontal="center"/>
    </xf>
    <xf numFmtId="4" fontId="1" fillId="2" borderId="0" xfId="0" applyNumberFormat="1" applyFont="1" applyFill="1" applyBorder="1" applyAlignment="1">
      <alignment horizontal="right" vertical="center"/>
    </xf>
    <xf numFmtId="4" fontId="1" fillId="2" borderId="12" xfId="0" applyNumberFormat="1" applyFont="1" applyFill="1" applyBorder="1" applyAlignment="1">
      <alignment horizontal="right" vertical="center"/>
    </xf>
    <xf numFmtId="0" fontId="1" fillId="0" borderId="19" xfId="0" applyFont="1" applyBorder="1" applyAlignment="1">
      <alignment horizontal="right"/>
    </xf>
    <xf numFmtId="0" fontId="2" fillId="0" borderId="19" xfId="0" applyFont="1" applyBorder="1" applyAlignment="1">
      <alignment horizontal="left"/>
    </xf>
    <xf numFmtId="0" fontId="3" fillId="2" borderId="5"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3" fillId="2" borderId="12" xfId="0" applyFont="1" applyFill="1" applyBorder="1" applyAlignment="1" applyProtection="1">
      <alignment horizontal="left" vertical="top"/>
      <protection locked="0"/>
    </xf>
    <xf numFmtId="4" fontId="1" fillId="0" borderId="24" xfId="0" applyNumberFormat="1" applyFont="1" applyBorder="1" applyAlignment="1">
      <alignment horizontal="right"/>
    </xf>
    <xf numFmtId="0" fontId="1" fillId="2" borderId="17"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4" fillId="0" borderId="0" xfId="0" applyFont="1" applyAlignment="1">
      <alignment horizontal="left"/>
    </xf>
    <xf numFmtId="0" fontId="1" fillId="2" borderId="3" xfId="0" applyFont="1" applyFill="1" applyBorder="1" applyAlignment="1" applyProtection="1">
      <alignment horizontal="center"/>
      <protection locked="0"/>
    </xf>
    <xf numFmtId="0" fontId="1" fillId="0" borderId="3" xfId="0" applyFont="1" applyBorder="1" applyAlignment="1">
      <alignment horizontal="center"/>
    </xf>
    <xf numFmtId="164"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0" fontId="1" fillId="0" borderId="4" xfId="0" applyFont="1" applyBorder="1" applyAlignment="1">
      <alignment horizont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5" fillId="0" borderId="23" xfId="0" applyFont="1" applyBorder="1" applyAlignment="1">
      <alignment horizontal="right" vertical="center"/>
    </xf>
    <xf numFmtId="0" fontId="5" fillId="0" borderId="22" xfId="0" applyFont="1" applyBorder="1" applyAlignment="1">
      <alignment horizontal="left"/>
    </xf>
    <xf numFmtId="0" fontId="1" fillId="2" borderId="2" xfId="0" applyFont="1" applyFill="1" applyBorder="1" applyAlignment="1" applyProtection="1">
      <alignment horizontal="center"/>
      <protection locked="0"/>
    </xf>
    <xf numFmtId="164" fontId="1" fillId="2" borderId="2" xfId="0" applyNumberFormat="1" applyFont="1" applyFill="1" applyBorder="1" applyAlignment="1" applyProtection="1">
      <alignment horizontal="center"/>
      <protection locked="0"/>
    </xf>
    <xf numFmtId="0" fontId="1" fillId="0" borderId="2" xfId="0" applyFont="1" applyBorder="1" applyAlignment="1">
      <alignment horizontal="center"/>
    </xf>
    <xf numFmtId="0" fontId="5" fillId="0" borderId="30" xfId="0" applyFont="1" applyBorder="1" applyAlignment="1">
      <alignment horizontal="left"/>
    </xf>
    <xf numFmtId="0" fontId="1" fillId="0" borderId="23" xfId="0" applyFont="1" applyBorder="1" applyAlignment="1">
      <alignment horizontal="center" vertical="center"/>
    </xf>
    <xf numFmtId="0" fontId="1" fillId="0" borderId="24" xfId="0" applyFont="1" applyBorder="1" applyAlignment="1">
      <alignment horizontal="center" vertical="center"/>
    </xf>
    <xf numFmtId="4" fontId="5" fillId="0" borderId="23" xfId="0" applyNumberFormat="1"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3" fillId="0" borderId="0" xfId="0" applyFont="1" applyBorder="1" applyAlignment="1">
      <alignment horizontal="left"/>
    </xf>
  </cellXfs>
  <cellStyles count="2">
    <cellStyle name="Comma" xfId="1" builtinId="3"/>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48419</xdr:colOff>
      <xdr:row>0</xdr:row>
      <xdr:rowOff>0</xdr:rowOff>
    </xdr:from>
    <xdr:to>
      <xdr:col>24</xdr:col>
      <xdr:colOff>266699</xdr:colOff>
      <xdr:row>3</xdr:row>
      <xdr:rowOff>142875</xdr:rowOff>
    </xdr:to>
    <xdr:pic>
      <xdr:nvPicPr>
        <xdr:cNvPr id="2" name="Grafik 1" descr="PKB_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934744" y="0"/>
          <a:ext cx="1504155"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48419</xdr:colOff>
      <xdr:row>0</xdr:row>
      <xdr:rowOff>0</xdr:rowOff>
    </xdr:from>
    <xdr:to>
      <xdr:col>25</xdr:col>
      <xdr:colOff>9524</xdr:colOff>
      <xdr:row>3</xdr:row>
      <xdr:rowOff>114300</xdr:rowOff>
    </xdr:to>
    <xdr:pic>
      <xdr:nvPicPr>
        <xdr:cNvPr id="2" name="Grafik 1" descr="PKB_LOGO.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4934744" y="0"/>
          <a:ext cx="1504155" cy="666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48419</xdr:colOff>
      <xdr:row>0</xdr:row>
      <xdr:rowOff>0</xdr:rowOff>
    </xdr:from>
    <xdr:to>
      <xdr:col>26</xdr:col>
      <xdr:colOff>0</xdr:colOff>
      <xdr:row>3</xdr:row>
      <xdr:rowOff>142875</xdr:rowOff>
    </xdr:to>
    <xdr:pic>
      <xdr:nvPicPr>
        <xdr:cNvPr id="2" name="Grafik 1" descr="PKB_LOG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4934744" y="0"/>
          <a:ext cx="1504155"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48420</xdr:colOff>
      <xdr:row>0</xdr:row>
      <xdr:rowOff>0</xdr:rowOff>
    </xdr:from>
    <xdr:to>
      <xdr:col>25</xdr:col>
      <xdr:colOff>9524</xdr:colOff>
      <xdr:row>3</xdr:row>
      <xdr:rowOff>142875</xdr:rowOff>
    </xdr:to>
    <xdr:pic>
      <xdr:nvPicPr>
        <xdr:cNvPr id="2" name="Grafik 1" descr="PKB_LOGO.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4934745" y="0"/>
          <a:ext cx="1504154"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38893</xdr:colOff>
      <xdr:row>0</xdr:row>
      <xdr:rowOff>0</xdr:rowOff>
    </xdr:from>
    <xdr:to>
      <xdr:col>25</xdr:col>
      <xdr:colOff>9524</xdr:colOff>
      <xdr:row>3</xdr:row>
      <xdr:rowOff>85725</xdr:rowOff>
    </xdr:to>
    <xdr:pic>
      <xdr:nvPicPr>
        <xdr:cNvPr id="3" name="Grafik 2" descr="PKB_LOGO.pn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4925218" y="0"/>
          <a:ext cx="1504156" cy="666750"/>
        </a:xfrm>
        <a:prstGeom prst="rect">
          <a:avLst/>
        </a:prstGeom>
      </xdr:spPr>
    </xdr:pic>
    <xdr:clientData/>
  </xdr:twoCellAnchor>
  <xdr:twoCellAnchor editAs="oneCell">
    <xdr:from>
      <xdr:col>19</xdr:col>
      <xdr:colOff>38100</xdr:colOff>
      <xdr:row>56</xdr:row>
      <xdr:rowOff>0</xdr:rowOff>
    </xdr:from>
    <xdr:to>
      <xdr:col>25</xdr:col>
      <xdr:colOff>8731</xdr:colOff>
      <xdr:row>59</xdr:row>
      <xdr:rowOff>85725</xdr:rowOff>
    </xdr:to>
    <xdr:pic>
      <xdr:nvPicPr>
        <xdr:cNvPr id="5" name="Grafik 4" descr="PKB_LOGO.pn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tretch>
          <a:fillRect/>
        </a:stretch>
      </xdr:blipFill>
      <xdr:spPr>
        <a:xfrm>
          <a:off x="4924425" y="8839200"/>
          <a:ext cx="1504156" cy="666750"/>
        </a:xfrm>
        <a:prstGeom prst="rect">
          <a:avLst/>
        </a:prstGeom>
      </xdr:spPr>
    </xdr:pic>
    <xdr:clientData/>
  </xdr:twoCellAnchor>
  <xdr:twoCellAnchor editAs="oneCell">
    <xdr:from>
      <xdr:col>19</xdr:col>
      <xdr:colOff>38894</xdr:colOff>
      <xdr:row>112</xdr:row>
      <xdr:rowOff>0</xdr:rowOff>
    </xdr:from>
    <xdr:to>
      <xdr:col>25</xdr:col>
      <xdr:colOff>9524</xdr:colOff>
      <xdr:row>115</xdr:row>
      <xdr:rowOff>85725</xdr:rowOff>
    </xdr:to>
    <xdr:pic>
      <xdr:nvPicPr>
        <xdr:cNvPr id="6" name="Grafik 5" descr="PKB_LOGO.png">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stretch>
          <a:fillRect/>
        </a:stretch>
      </xdr:blipFill>
      <xdr:spPr>
        <a:xfrm>
          <a:off x="4925219" y="17678400"/>
          <a:ext cx="1504155" cy="666750"/>
        </a:xfrm>
        <a:prstGeom prst="rect">
          <a:avLst/>
        </a:prstGeom>
      </xdr:spPr>
    </xdr:pic>
    <xdr:clientData/>
  </xdr:twoCellAnchor>
  <xdr:twoCellAnchor editAs="oneCell">
    <xdr:from>
      <xdr:col>19</xdr:col>
      <xdr:colOff>38100</xdr:colOff>
      <xdr:row>168</xdr:row>
      <xdr:rowOff>0</xdr:rowOff>
    </xdr:from>
    <xdr:to>
      <xdr:col>25</xdr:col>
      <xdr:colOff>8731</xdr:colOff>
      <xdr:row>171</xdr:row>
      <xdr:rowOff>85725</xdr:rowOff>
    </xdr:to>
    <xdr:pic>
      <xdr:nvPicPr>
        <xdr:cNvPr id="7" name="Grafik 6" descr="PKB_LOGO.png">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stretch>
          <a:fillRect/>
        </a:stretch>
      </xdr:blipFill>
      <xdr:spPr>
        <a:xfrm>
          <a:off x="4924425" y="26527125"/>
          <a:ext cx="1504156" cy="666750"/>
        </a:xfrm>
        <a:prstGeom prst="rect">
          <a:avLst/>
        </a:prstGeom>
      </xdr:spPr>
    </xdr:pic>
    <xdr:clientData/>
  </xdr:twoCellAnchor>
  <xdr:twoCellAnchor editAs="oneCell">
    <xdr:from>
      <xdr:col>19</xdr:col>
      <xdr:colOff>38100</xdr:colOff>
      <xdr:row>224</xdr:row>
      <xdr:rowOff>0</xdr:rowOff>
    </xdr:from>
    <xdr:to>
      <xdr:col>25</xdr:col>
      <xdr:colOff>8731</xdr:colOff>
      <xdr:row>227</xdr:row>
      <xdr:rowOff>85725</xdr:rowOff>
    </xdr:to>
    <xdr:pic>
      <xdr:nvPicPr>
        <xdr:cNvPr id="8" name="Grafik 7" descr="PKB_LOGO.png">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stretch>
          <a:fillRect/>
        </a:stretch>
      </xdr:blipFill>
      <xdr:spPr>
        <a:xfrm>
          <a:off x="4924425" y="35375850"/>
          <a:ext cx="1504156" cy="666750"/>
        </a:xfrm>
        <a:prstGeom prst="rect">
          <a:avLst/>
        </a:prstGeom>
      </xdr:spPr>
    </xdr:pic>
    <xdr:clientData/>
  </xdr:twoCellAnchor>
  <xdr:twoCellAnchor editAs="oneCell">
    <xdr:from>
      <xdr:col>19</xdr:col>
      <xdr:colOff>38100</xdr:colOff>
      <xdr:row>280</xdr:row>
      <xdr:rowOff>0</xdr:rowOff>
    </xdr:from>
    <xdr:to>
      <xdr:col>25</xdr:col>
      <xdr:colOff>8731</xdr:colOff>
      <xdr:row>283</xdr:row>
      <xdr:rowOff>85725</xdr:rowOff>
    </xdr:to>
    <xdr:pic>
      <xdr:nvPicPr>
        <xdr:cNvPr id="9" name="Grafik 8" descr="PKB_LOGO.png">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stretch>
          <a:fillRect/>
        </a:stretch>
      </xdr:blipFill>
      <xdr:spPr>
        <a:xfrm>
          <a:off x="4924425" y="44224575"/>
          <a:ext cx="1504156" cy="666750"/>
        </a:xfrm>
        <a:prstGeom prst="rect">
          <a:avLst/>
        </a:prstGeom>
      </xdr:spPr>
    </xdr:pic>
    <xdr:clientData/>
  </xdr:twoCellAnchor>
  <xdr:twoCellAnchor editAs="oneCell">
    <xdr:from>
      <xdr:col>19</xdr:col>
      <xdr:colOff>38894</xdr:colOff>
      <xdr:row>336</xdr:row>
      <xdr:rowOff>0</xdr:rowOff>
    </xdr:from>
    <xdr:to>
      <xdr:col>25</xdr:col>
      <xdr:colOff>9524</xdr:colOff>
      <xdr:row>339</xdr:row>
      <xdr:rowOff>85725</xdr:rowOff>
    </xdr:to>
    <xdr:pic>
      <xdr:nvPicPr>
        <xdr:cNvPr id="10" name="Grafik 9" descr="PKB_LOGO.pn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cstate="print"/>
        <a:stretch>
          <a:fillRect/>
        </a:stretch>
      </xdr:blipFill>
      <xdr:spPr>
        <a:xfrm>
          <a:off x="4925219" y="53073300"/>
          <a:ext cx="1504155" cy="666750"/>
        </a:xfrm>
        <a:prstGeom prst="rect">
          <a:avLst/>
        </a:prstGeom>
      </xdr:spPr>
    </xdr:pic>
    <xdr:clientData/>
  </xdr:twoCellAnchor>
  <xdr:twoCellAnchor editAs="oneCell">
    <xdr:from>
      <xdr:col>19</xdr:col>
      <xdr:colOff>38894</xdr:colOff>
      <xdr:row>392</xdr:row>
      <xdr:rowOff>0</xdr:rowOff>
    </xdr:from>
    <xdr:to>
      <xdr:col>25</xdr:col>
      <xdr:colOff>9524</xdr:colOff>
      <xdr:row>395</xdr:row>
      <xdr:rowOff>85725</xdr:rowOff>
    </xdr:to>
    <xdr:pic>
      <xdr:nvPicPr>
        <xdr:cNvPr id="11" name="Grafik 10" descr="PKB_LOGO.png">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stretch>
          <a:fillRect/>
        </a:stretch>
      </xdr:blipFill>
      <xdr:spPr>
        <a:xfrm>
          <a:off x="4925219" y="61922025"/>
          <a:ext cx="1504155" cy="666750"/>
        </a:xfrm>
        <a:prstGeom prst="rect">
          <a:avLst/>
        </a:prstGeom>
      </xdr:spPr>
    </xdr:pic>
    <xdr:clientData/>
  </xdr:twoCellAnchor>
  <xdr:twoCellAnchor editAs="oneCell">
    <xdr:from>
      <xdr:col>19</xdr:col>
      <xdr:colOff>38894</xdr:colOff>
      <xdr:row>448</xdr:row>
      <xdr:rowOff>0</xdr:rowOff>
    </xdr:from>
    <xdr:to>
      <xdr:col>25</xdr:col>
      <xdr:colOff>9524</xdr:colOff>
      <xdr:row>451</xdr:row>
      <xdr:rowOff>85725</xdr:rowOff>
    </xdr:to>
    <xdr:pic>
      <xdr:nvPicPr>
        <xdr:cNvPr id="12" name="Grafik 11" descr="PKB_LOGO.png">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 cstate="print"/>
        <a:stretch>
          <a:fillRect/>
        </a:stretch>
      </xdr:blipFill>
      <xdr:spPr>
        <a:xfrm>
          <a:off x="4925219" y="70770750"/>
          <a:ext cx="1504155" cy="666750"/>
        </a:xfrm>
        <a:prstGeom prst="rect">
          <a:avLst/>
        </a:prstGeom>
      </xdr:spPr>
    </xdr:pic>
    <xdr:clientData/>
  </xdr:twoCellAnchor>
  <xdr:twoCellAnchor editAs="oneCell">
    <xdr:from>
      <xdr:col>19</xdr:col>
      <xdr:colOff>38894</xdr:colOff>
      <xdr:row>504</xdr:row>
      <xdr:rowOff>0</xdr:rowOff>
    </xdr:from>
    <xdr:to>
      <xdr:col>25</xdr:col>
      <xdr:colOff>9524</xdr:colOff>
      <xdr:row>507</xdr:row>
      <xdr:rowOff>85725</xdr:rowOff>
    </xdr:to>
    <xdr:pic>
      <xdr:nvPicPr>
        <xdr:cNvPr id="13" name="Grafik 12" descr="PKB_LOGO.png">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 cstate="print"/>
        <a:stretch>
          <a:fillRect/>
        </a:stretch>
      </xdr:blipFill>
      <xdr:spPr>
        <a:xfrm>
          <a:off x="4925219" y="79619475"/>
          <a:ext cx="1504155" cy="666750"/>
        </a:xfrm>
        <a:prstGeom prst="rect">
          <a:avLst/>
        </a:prstGeom>
      </xdr:spPr>
    </xdr:pic>
    <xdr:clientData/>
  </xdr:twoCellAnchor>
  <xdr:twoCellAnchor editAs="oneCell">
    <xdr:from>
      <xdr:col>19</xdr:col>
      <xdr:colOff>38894</xdr:colOff>
      <xdr:row>560</xdr:row>
      <xdr:rowOff>0</xdr:rowOff>
    </xdr:from>
    <xdr:to>
      <xdr:col>25</xdr:col>
      <xdr:colOff>9524</xdr:colOff>
      <xdr:row>563</xdr:row>
      <xdr:rowOff>85725</xdr:rowOff>
    </xdr:to>
    <xdr:pic>
      <xdr:nvPicPr>
        <xdr:cNvPr id="14" name="Grafik 13" descr="PKB_LOGO.png">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 cstate="print"/>
        <a:stretch>
          <a:fillRect/>
        </a:stretch>
      </xdr:blipFill>
      <xdr:spPr>
        <a:xfrm>
          <a:off x="4925219" y="88468200"/>
          <a:ext cx="1504155" cy="666750"/>
        </a:xfrm>
        <a:prstGeom prst="rect">
          <a:avLst/>
        </a:prstGeom>
      </xdr:spPr>
    </xdr:pic>
    <xdr:clientData/>
  </xdr:twoCellAnchor>
  <xdr:twoCellAnchor editAs="oneCell">
    <xdr:from>
      <xdr:col>19</xdr:col>
      <xdr:colOff>38894</xdr:colOff>
      <xdr:row>616</xdr:row>
      <xdr:rowOff>0</xdr:rowOff>
    </xdr:from>
    <xdr:to>
      <xdr:col>25</xdr:col>
      <xdr:colOff>9524</xdr:colOff>
      <xdr:row>619</xdr:row>
      <xdr:rowOff>85725</xdr:rowOff>
    </xdr:to>
    <xdr:pic>
      <xdr:nvPicPr>
        <xdr:cNvPr id="15" name="Grafik 14" descr="PKB_LOGO.png">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 cstate="print"/>
        <a:stretch>
          <a:fillRect/>
        </a:stretch>
      </xdr:blipFill>
      <xdr:spPr>
        <a:xfrm>
          <a:off x="4925219" y="97316925"/>
          <a:ext cx="1504155" cy="666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68"/>
  <sheetViews>
    <sheetView showGridLines="0" showRowColHeaders="0" tabSelected="1" showRuler="0" view="pageLayout" zoomScaleNormal="100" workbookViewId="0">
      <selection activeCell="F19" sqref="F19:P19"/>
    </sheetView>
  </sheetViews>
  <sheetFormatPr baseColWidth="10" defaultColWidth="35.6640625" defaultRowHeight="0" customHeight="1" zeroHeight="1" x14ac:dyDescent="0.15"/>
  <cols>
    <col min="1" max="24" width="3.6640625" style="56" customWidth="1"/>
    <col min="25" max="25" width="4.33203125" style="56" customWidth="1"/>
    <col min="26" max="26" width="0.33203125" style="59" customWidth="1"/>
    <col min="27" max="16383" width="0" style="56" hidden="1" customWidth="1"/>
    <col min="16384" max="16384" width="0.1640625" style="56" customWidth="1"/>
  </cols>
  <sheetData>
    <row r="1" spans="1:25" s="44" customFormat="1" ht="13" x14ac:dyDescent="0.15">
      <c r="A1" s="94"/>
      <c r="B1" s="94"/>
      <c r="C1" s="94"/>
      <c r="D1" s="94"/>
      <c r="E1" s="94"/>
      <c r="F1" s="95"/>
      <c r="I1" s="45"/>
      <c r="J1" s="45"/>
      <c r="K1" s="45"/>
      <c r="L1" s="45"/>
      <c r="M1" s="45"/>
      <c r="N1" s="45"/>
      <c r="O1" s="45"/>
      <c r="P1" s="45"/>
      <c r="Q1" s="45"/>
      <c r="R1" s="45"/>
      <c r="S1" s="45"/>
      <c r="T1" s="45"/>
      <c r="U1" s="45"/>
      <c r="V1" s="45"/>
      <c r="W1" s="45"/>
      <c r="X1" s="91"/>
      <c r="Y1" s="91"/>
    </row>
    <row r="2" spans="1:25" s="44" customFormat="1" ht="16" x14ac:dyDescent="0.2">
      <c r="A2" s="87" t="s">
        <v>106</v>
      </c>
      <c r="B2" s="87"/>
      <c r="C2" s="87"/>
      <c r="D2" s="87"/>
      <c r="E2" s="87"/>
      <c r="F2" s="87"/>
      <c r="G2" s="87"/>
      <c r="H2" s="87"/>
      <c r="I2" s="87"/>
      <c r="J2" s="87"/>
      <c r="K2" s="87"/>
      <c r="L2" s="87"/>
      <c r="M2" s="87"/>
      <c r="N2" s="87"/>
      <c r="O2" s="87"/>
      <c r="P2" s="87"/>
      <c r="Q2" s="87"/>
      <c r="R2" s="46"/>
      <c r="S2" s="45"/>
      <c r="T2" s="45"/>
      <c r="U2" s="45"/>
      <c r="V2" s="45"/>
      <c r="W2" s="45"/>
      <c r="X2" s="91"/>
      <c r="Y2" s="91"/>
    </row>
    <row r="3" spans="1:25" s="44" customFormat="1" ht="13" x14ac:dyDescent="0.15">
      <c r="A3" s="92" t="s">
        <v>19</v>
      </c>
      <c r="B3" s="92"/>
      <c r="C3" s="92"/>
      <c r="D3" s="92"/>
      <c r="E3" s="92"/>
      <c r="F3" s="93"/>
      <c r="I3" s="47"/>
      <c r="J3" s="47"/>
      <c r="K3" s="47"/>
      <c r="L3" s="47"/>
      <c r="M3" s="47"/>
      <c r="N3" s="47"/>
      <c r="O3" s="47"/>
      <c r="P3" s="47"/>
      <c r="Q3" s="47"/>
      <c r="R3" s="47"/>
      <c r="S3" s="45"/>
      <c r="T3" s="45"/>
      <c r="U3" s="45"/>
      <c r="V3" s="45"/>
      <c r="W3" s="45"/>
      <c r="X3" s="91"/>
      <c r="Y3" s="91"/>
    </row>
    <row r="4" spans="1:25" s="44" customFormat="1" ht="13" x14ac:dyDescent="0.15">
      <c r="A4" s="94"/>
      <c r="B4" s="94"/>
      <c r="C4" s="94"/>
      <c r="D4" s="94"/>
      <c r="E4" s="94"/>
      <c r="F4" s="95"/>
      <c r="I4" s="45"/>
      <c r="J4" s="45"/>
      <c r="K4" s="45"/>
      <c r="L4" s="45"/>
      <c r="M4" s="45"/>
      <c r="N4" s="45"/>
      <c r="O4" s="45"/>
      <c r="P4" s="45"/>
      <c r="Q4" s="45"/>
      <c r="R4" s="45"/>
      <c r="S4" s="45"/>
      <c r="T4" s="45"/>
      <c r="U4" s="45"/>
      <c r="V4" s="45"/>
      <c r="W4" s="45"/>
      <c r="X4" s="91"/>
      <c r="Y4" s="91"/>
    </row>
    <row r="5" spans="1:25" s="44" customFormat="1" ht="13" x14ac:dyDescent="0.15">
      <c r="A5" s="94"/>
      <c r="B5" s="94"/>
      <c r="C5" s="94"/>
      <c r="D5" s="94"/>
      <c r="E5" s="94"/>
      <c r="F5" s="95"/>
      <c r="I5" s="45"/>
      <c r="J5" s="45"/>
      <c r="K5" s="45"/>
      <c r="L5" s="45"/>
      <c r="M5" s="45"/>
      <c r="N5" s="45"/>
      <c r="O5" s="45"/>
      <c r="P5" s="45"/>
      <c r="Q5" s="45"/>
      <c r="R5" s="45"/>
      <c r="S5" s="45"/>
      <c r="T5" s="45"/>
      <c r="U5" s="45"/>
      <c r="V5" s="45"/>
      <c r="W5" s="45"/>
      <c r="X5" s="91"/>
      <c r="Y5" s="91"/>
    </row>
    <row r="6" spans="1:25" s="44" customFormat="1" ht="13" x14ac:dyDescent="0.15">
      <c r="A6" s="48"/>
      <c r="B6" s="48"/>
      <c r="C6" s="48"/>
      <c r="D6" s="48"/>
      <c r="E6" s="48"/>
      <c r="F6" s="48"/>
      <c r="G6" s="48"/>
      <c r="H6" s="48"/>
      <c r="I6" s="45"/>
      <c r="J6" s="45"/>
      <c r="K6" s="45"/>
      <c r="L6" s="45"/>
      <c r="M6" s="45"/>
      <c r="N6" s="45"/>
      <c r="O6" s="45"/>
      <c r="P6" s="45"/>
      <c r="Q6" s="45"/>
      <c r="R6" s="45"/>
    </row>
    <row r="7" spans="1:25" s="44" customFormat="1" ht="13" x14ac:dyDescent="0.15">
      <c r="A7" s="48"/>
      <c r="B7" s="48"/>
      <c r="C7" s="48"/>
      <c r="D7" s="48"/>
      <c r="E7" s="48"/>
      <c r="F7" s="48"/>
      <c r="G7" s="48"/>
      <c r="H7" s="48"/>
    </row>
    <row r="8" spans="1:25" s="44" customFormat="1" ht="13" x14ac:dyDescent="0.15">
      <c r="A8" s="49" t="s">
        <v>0</v>
      </c>
      <c r="B8" s="49"/>
      <c r="C8" s="48"/>
      <c r="D8" s="48"/>
      <c r="E8" s="48"/>
      <c r="I8" s="47"/>
      <c r="J8" s="47"/>
      <c r="K8" s="47"/>
      <c r="L8" s="47"/>
      <c r="M8" s="50"/>
      <c r="N8" s="49" t="s">
        <v>8</v>
      </c>
      <c r="O8" s="48"/>
      <c r="P8" s="48"/>
      <c r="Q8" s="47"/>
      <c r="R8" s="47"/>
      <c r="S8" s="47"/>
      <c r="T8" s="47"/>
      <c r="U8" s="47"/>
      <c r="V8" s="47"/>
      <c r="W8" s="47"/>
      <c r="X8" s="47"/>
      <c r="Y8" s="47"/>
    </row>
    <row r="9" spans="1:25" s="44" customFormat="1" ht="3.75" customHeight="1" x14ac:dyDescent="0.15">
      <c r="A9" s="49"/>
      <c r="B9" s="49"/>
      <c r="C9" s="48"/>
      <c r="D9" s="48"/>
      <c r="E9" s="48"/>
      <c r="I9" s="51"/>
      <c r="J9" s="51"/>
      <c r="K9" s="51"/>
      <c r="L9" s="51"/>
      <c r="M9" s="51"/>
      <c r="N9" s="49"/>
      <c r="O9" s="48"/>
      <c r="P9" s="48"/>
      <c r="Q9" s="52"/>
      <c r="R9" s="52"/>
      <c r="S9" s="52"/>
      <c r="T9" s="52"/>
      <c r="U9" s="53"/>
      <c r="V9" s="53"/>
      <c r="W9" s="54"/>
      <c r="X9" s="54"/>
      <c r="Y9" s="54"/>
    </row>
    <row r="10" spans="1:25" s="44" customFormat="1" ht="13" x14ac:dyDescent="0.15">
      <c r="A10" s="99" t="s">
        <v>7</v>
      </c>
      <c r="B10" s="100"/>
      <c r="C10" s="101"/>
      <c r="D10" s="96"/>
      <c r="E10" s="97"/>
      <c r="F10" s="97"/>
      <c r="G10" s="97"/>
      <c r="H10" s="97"/>
      <c r="I10" s="97"/>
      <c r="J10" s="97"/>
      <c r="K10" s="97"/>
      <c r="L10" s="98"/>
      <c r="M10" s="51"/>
      <c r="N10" s="99" t="s">
        <v>7</v>
      </c>
      <c r="O10" s="100"/>
      <c r="P10" s="101"/>
      <c r="Q10" s="96"/>
      <c r="R10" s="97"/>
      <c r="S10" s="97"/>
      <c r="T10" s="97"/>
      <c r="U10" s="97"/>
      <c r="V10" s="97"/>
      <c r="W10" s="97"/>
      <c r="X10" s="97"/>
      <c r="Y10" s="98"/>
    </row>
    <row r="11" spans="1:25" s="44" customFormat="1" ht="13" x14ac:dyDescent="0.15">
      <c r="A11" s="102" t="s">
        <v>6</v>
      </c>
      <c r="B11" s="103"/>
      <c r="C11" s="104"/>
      <c r="D11" s="88"/>
      <c r="E11" s="89"/>
      <c r="F11" s="89"/>
      <c r="G11" s="89"/>
      <c r="H11" s="89"/>
      <c r="I11" s="89"/>
      <c r="J11" s="89"/>
      <c r="K11" s="89"/>
      <c r="L11" s="90"/>
      <c r="M11" s="51"/>
      <c r="N11" s="102" t="s">
        <v>6</v>
      </c>
      <c r="O11" s="103"/>
      <c r="P11" s="104"/>
      <c r="Q11" s="88"/>
      <c r="R11" s="89"/>
      <c r="S11" s="89"/>
      <c r="T11" s="89"/>
      <c r="U11" s="89"/>
      <c r="V11" s="89"/>
      <c r="W11" s="89"/>
      <c r="X11" s="89"/>
      <c r="Y11" s="90"/>
    </row>
    <row r="12" spans="1:25" s="44" customFormat="1" ht="13" x14ac:dyDescent="0.15">
      <c r="A12" s="102" t="s">
        <v>5</v>
      </c>
      <c r="B12" s="103"/>
      <c r="C12" s="104"/>
      <c r="D12" s="88"/>
      <c r="E12" s="89"/>
      <c r="F12" s="89"/>
      <c r="G12" s="89"/>
      <c r="H12" s="89"/>
      <c r="I12" s="89"/>
      <c r="J12" s="89"/>
      <c r="K12" s="89"/>
      <c r="L12" s="90"/>
      <c r="M12" s="51"/>
      <c r="N12" s="102" t="s">
        <v>5</v>
      </c>
      <c r="O12" s="103"/>
      <c r="P12" s="104"/>
      <c r="Q12" s="88"/>
      <c r="R12" s="89"/>
      <c r="S12" s="89"/>
      <c r="T12" s="89"/>
      <c r="U12" s="89"/>
      <c r="V12" s="89"/>
      <c r="W12" s="89"/>
      <c r="X12" s="89"/>
      <c r="Y12" s="90"/>
    </row>
    <row r="13" spans="1:25" s="44" customFormat="1" ht="13" x14ac:dyDescent="0.15">
      <c r="A13" s="102" t="s">
        <v>3</v>
      </c>
      <c r="B13" s="103"/>
      <c r="C13" s="104"/>
      <c r="D13" s="88"/>
      <c r="E13" s="89"/>
      <c r="F13" s="89"/>
      <c r="G13" s="89"/>
      <c r="H13" s="89"/>
      <c r="I13" s="89"/>
      <c r="J13" s="89"/>
      <c r="K13" s="89"/>
      <c r="L13" s="90"/>
      <c r="M13" s="51"/>
      <c r="N13" s="102" t="s">
        <v>3</v>
      </c>
      <c r="O13" s="103"/>
      <c r="P13" s="104"/>
      <c r="Q13" s="88"/>
      <c r="R13" s="89"/>
      <c r="S13" s="89"/>
      <c r="T13" s="89"/>
      <c r="U13" s="89"/>
      <c r="V13" s="89"/>
      <c r="W13" s="89"/>
      <c r="X13" s="89"/>
      <c r="Y13" s="90"/>
    </row>
    <row r="14" spans="1:25" s="44" customFormat="1" ht="13" x14ac:dyDescent="0.15">
      <c r="A14" s="102" t="s">
        <v>2</v>
      </c>
      <c r="B14" s="103"/>
      <c r="C14" s="104"/>
      <c r="D14" s="88"/>
      <c r="E14" s="89"/>
      <c r="F14" s="89"/>
      <c r="G14" s="89"/>
      <c r="H14" s="89"/>
      <c r="I14" s="89"/>
      <c r="J14" s="89"/>
      <c r="K14" s="89"/>
      <c r="L14" s="90"/>
      <c r="M14" s="51"/>
      <c r="N14" s="102" t="s">
        <v>2</v>
      </c>
      <c r="O14" s="103"/>
      <c r="P14" s="104"/>
      <c r="Q14" s="88"/>
      <c r="R14" s="89"/>
      <c r="S14" s="89"/>
      <c r="T14" s="89"/>
      <c r="U14" s="89"/>
      <c r="V14" s="89"/>
      <c r="W14" s="89"/>
      <c r="X14" s="89"/>
      <c r="Y14" s="90"/>
    </row>
    <row r="15" spans="1:25" s="44" customFormat="1" ht="13" x14ac:dyDescent="0.15">
      <c r="A15" s="102" t="s">
        <v>4</v>
      </c>
      <c r="B15" s="103"/>
      <c r="C15" s="104"/>
      <c r="D15" s="88"/>
      <c r="E15" s="89"/>
      <c r="F15" s="89"/>
      <c r="G15" s="89"/>
      <c r="H15" s="89"/>
      <c r="I15" s="89"/>
      <c r="J15" s="89"/>
      <c r="K15" s="89"/>
      <c r="L15" s="90"/>
      <c r="M15" s="51"/>
      <c r="N15" s="102" t="s">
        <v>4</v>
      </c>
      <c r="O15" s="103"/>
      <c r="P15" s="104"/>
      <c r="Q15" s="88"/>
      <c r="R15" s="89"/>
      <c r="S15" s="89"/>
      <c r="T15" s="89"/>
      <c r="U15" s="89"/>
      <c r="V15" s="89"/>
      <c r="W15" s="89"/>
      <c r="X15" s="89"/>
      <c r="Y15" s="90"/>
    </row>
    <row r="16" spans="1:25" s="44" customFormat="1" ht="13" x14ac:dyDescent="0.15">
      <c r="A16" s="124" t="s">
        <v>1</v>
      </c>
      <c r="B16" s="125"/>
      <c r="C16" s="126"/>
      <c r="D16" s="112"/>
      <c r="E16" s="113"/>
      <c r="F16" s="113"/>
      <c r="G16" s="113"/>
      <c r="H16" s="113"/>
      <c r="I16" s="113"/>
      <c r="J16" s="113"/>
      <c r="K16" s="113"/>
      <c r="L16" s="114"/>
      <c r="M16" s="51"/>
      <c r="N16" s="124" t="s">
        <v>1</v>
      </c>
      <c r="O16" s="125"/>
      <c r="P16" s="126"/>
      <c r="Q16" s="112"/>
      <c r="R16" s="113"/>
      <c r="S16" s="113"/>
      <c r="T16" s="113"/>
      <c r="U16" s="113"/>
      <c r="V16" s="113"/>
      <c r="W16" s="113"/>
      <c r="X16" s="113"/>
      <c r="Y16" s="114"/>
    </row>
    <row r="17" spans="1:25" s="44" customFormat="1" ht="13" x14ac:dyDescent="0.15">
      <c r="A17" s="48"/>
      <c r="B17" s="48"/>
      <c r="C17" s="48"/>
      <c r="D17" s="48"/>
      <c r="E17" s="48"/>
      <c r="F17" s="48"/>
      <c r="G17" s="48"/>
      <c r="H17" s="48"/>
      <c r="I17" s="51"/>
      <c r="J17" s="51"/>
      <c r="K17" s="51"/>
      <c r="L17" s="51"/>
      <c r="M17" s="51"/>
      <c r="N17" s="52"/>
      <c r="O17" s="52"/>
      <c r="P17" s="52"/>
      <c r="Q17" s="52"/>
      <c r="R17" s="52"/>
      <c r="S17" s="52"/>
      <c r="T17" s="52"/>
      <c r="U17" s="53"/>
      <c r="V17" s="53"/>
      <c r="W17" s="54"/>
      <c r="X17" s="54"/>
      <c r="Y17" s="54"/>
    </row>
    <row r="18" spans="1:25" s="44" customFormat="1" ht="13" x14ac:dyDescent="0.15">
      <c r="A18" s="49" t="s">
        <v>9</v>
      </c>
      <c r="B18" s="48"/>
      <c r="C18" s="48"/>
      <c r="D18" s="48"/>
      <c r="E18" s="48"/>
      <c r="F18" s="48"/>
      <c r="G18" s="48"/>
      <c r="H18" s="48"/>
    </row>
    <row r="19" spans="1:25" s="45" customFormat="1" ht="13" x14ac:dyDescent="0.15">
      <c r="A19" s="105" t="s">
        <v>10</v>
      </c>
      <c r="B19" s="106"/>
      <c r="C19" s="106"/>
      <c r="D19" s="106"/>
      <c r="E19" s="107"/>
      <c r="F19" s="115"/>
      <c r="G19" s="116"/>
      <c r="H19" s="116"/>
      <c r="I19" s="116"/>
      <c r="J19" s="116"/>
      <c r="K19" s="116"/>
      <c r="L19" s="116"/>
      <c r="M19" s="116"/>
      <c r="N19" s="116"/>
      <c r="O19" s="116"/>
      <c r="P19" s="117"/>
      <c r="Q19" s="45" t="s">
        <v>152</v>
      </c>
    </row>
    <row r="20" spans="1:25" s="45" customFormat="1" ht="13" x14ac:dyDescent="0.15">
      <c r="A20" s="105" t="s">
        <v>11</v>
      </c>
      <c r="B20" s="106"/>
      <c r="C20" s="106"/>
      <c r="D20" s="106"/>
      <c r="E20" s="107"/>
      <c r="F20" s="118"/>
      <c r="G20" s="119"/>
      <c r="H20" s="119"/>
      <c r="I20" s="119"/>
      <c r="J20" s="119"/>
      <c r="K20" s="119"/>
      <c r="L20" s="119"/>
      <c r="M20" s="119"/>
      <c r="N20" s="119"/>
      <c r="O20" s="119"/>
      <c r="P20" s="120"/>
    </row>
    <row r="21" spans="1:25" s="44" customFormat="1" ht="13" x14ac:dyDescent="0.15">
      <c r="A21" s="105" t="s">
        <v>12</v>
      </c>
      <c r="B21" s="106"/>
      <c r="C21" s="106"/>
      <c r="D21" s="106"/>
      <c r="E21" s="107"/>
      <c r="F21" s="115"/>
      <c r="G21" s="116"/>
      <c r="H21" s="116"/>
      <c r="I21" s="116"/>
      <c r="J21" s="116"/>
      <c r="K21" s="119"/>
      <c r="L21" s="116"/>
      <c r="M21" s="116"/>
      <c r="N21" s="116"/>
      <c r="O21" s="116"/>
      <c r="P21" s="117"/>
    </row>
    <row r="22" spans="1:25" s="44" customFormat="1" ht="13" x14ac:dyDescent="0.15">
      <c r="A22" s="105" t="s">
        <v>13</v>
      </c>
      <c r="B22" s="106"/>
      <c r="C22" s="106"/>
      <c r="D22" s="106"/>
      <c r="E22" s="106"/>
      <c r="F22" s="121"/>
      <c r="G22" s="122"/>
      <c r="H22" s="122"/>
      <c r="I22" s="122"/>
      <c r="J22" s="123"/>
      <c r="K22" s="55" t="s">
        <v>14</v>
      </c>
      <c r="L22" s="121"/>
      <c r="M22" s="122"/>
      <c r="N22" s="122"/>
      <c r="O22" s="122"/>
      <c r="P22" s="123"/>
      <c r="Q22" s="76">
        <f>IF($F22="",0,$L22-$F22+1)</f>
        <v>0</v>
      </c>
      <c r="V22" s="47"/>
      <c r="W22" s="47"/>
      <c r="X22" s="47"/>
      <c r="Y22" s="47"/>
    </row>
    <row r="23" spans="1:25" s="44" customFormat="1" ht="13" x14ac:dyDescent="0.15">
      <c r="A23" s="105" t="s">
        <v>15</v>
      </c>
      <c r="B23" s="106"/>
      <c r="C23" s="106"/>
      <c r="D23" s="106"/>
      <c r="E23" s="106"/>
      <c r="F23" s="121"/>
      <c r="G23" s="122"/>
      <c r="H23" s="122"/>
      <c r="I23" s="122"/>
      <c r="J23" s="123"/>
      <c r="K23" s="55" t="s">
        <v>14</v>
      </c>
      <c r="L23" s="121"/>
      <c r="M23" s="122"/>
      <c r="N23" s="122"/>
      <c r="O23" s="122"/>
      <c r="P23" s="123"/>
      <c r="Q23" s="76">
        <f t="shared" ref="Q23:Q24" si="0">IF($F23="",0,$L23-$F23+1)</f>
        <v>0</v>
      </c>
      <c r="R23" s="52"/>
      <c r="S23" s="52"/>
      <c r="T23" s="52"/>
      <c r="U23" s="53"/>
      <c r="V23" s="53"/>
      <c r="W23" s="54"/>
      <c r="X23" s="54"/>
      <c r="Y23" s="54"/>
    </row>
    <row r="24" spans="1:25" s="44" customFormat="1" ht="13" x14ac:dyDescent="0.15">
      <c r="A24" s="105" t="s">
        <v>16</v>
      </c>
      <c r="B24" s="106"/>
      <c r="C24" s="106"/>
      <c r="D24" s="106"/>
      <c r="E24" s="106"/>
      <c r="F24" s="118"/>
      <c r="G24" s="119"/>
      <c r="H24" s="119"/>
      <c r="I24" s="119"/>
      <c r="J24" s="120"/>
      <c r="K24" s="55" t="s">
        <v>14</v>
      </c>
      <c r="L24" s="118"/>
      <c r="M24" s="119"/>
      <c r="N24" s="119"/>
      <c r="O24" s="119"/>
      <c r="P24" s="120"/>
      <c r="Q24" s="76">
        <f t="shared" si="0"/>
        <v>0</v>
      </c>
      <c r="R24" s="52"/>
      <c r="S24" s="52"/>
      <c r="T24" s="52"/>
      <c r="U24" s="53"/>
      <c r="V24" s="53"/>
      <c r="W24" s="54"/>
      <c r="X24" s="54"/>
      <c r="Y24" s="54"/>
    </row>
    <row r="25" spans="1:25" s="44" customFormat="1" ht="13" x14ac:dyDescent="0.15">
      <c r="A25" s="105" t="s">
        <v>17</v>
      </c>
      <c r="B25" s="106"/>
      <c r="C25" s="106"/>
      <c r="D25" s="106"/>
      <c r="E25" s="106"/>
      <c r="F25" s="105" t="str">
        <f>IF(Q22+Q23+Q24&gt;0,Q22+Q23+Q24,"Bitte Daten Eingeben")</f>
        <v>Bitte Daten Eingeben</v>
      </c>
      <c r="G25" s="106"/>
      <c r="H25" s="106"/>
      <c r="I25" s="106"/>
      <c r="J25" s="107"/>
      <c r="K25" s="48"/>
      <c r="L25" s="48"/>
      <c r="S25" s="52"/>
      <c r="T25" s="52"/>
      <c r="U25" s="53"/>
      <c r="V25" s="53"/>
      <c r="W25" s="54"/>
      <c r="X25" s="54"/>
      <c r="Y25" s="54"/>
    </row>
    <row r="26" spans="1:25" s="44" customFormat="1" ht="13" x14ac:dyDescent="0.15">
      <c r="A26" s="48"/>
      <c r="B26" s="48"/>
      <c r="C26" s="48"/>
      <c r="D26" s="48"/>
      <c r="E26" s="48"/>
      <c r="F26" s="48"/>
      <c r="G26" s="48"/>
      <c r="H26" s="48"/>
      <c r="S26" s="52"/>
      <c r="T26" s="52"/>
      <c r="U26" s="53"/>
      <c r="V26" s="53"/>
      <c r="W26" s="54"/>
      <c r="X26" s="54"/>
      <c r="Y26" s="54"/>
    </row>
    <row r="27" spans="1:25" s="44" customFormat="1" ht="13" x14ac:dyDescent="0.15">
      <c r="A27" s="49" t="s">
        <v>18</v>
      </c>
      <c r="B27" s="48"/>
      <c r="C27" s="48"/>
      <c r="D27" s="48"/>
      <c r="E27" s="48"/>
      <c r="F27" s="48"/>
      <c r="G27" s="48"/>
      <c r="H27" s="48"/>
      <c r="S27" s="47"/>
      <c r="Y27" s="52"/>
    </row>
    <row r="28" spans="1:25" s="44" customFormat="1" ht="13" x14ac:dyDescent="0.15">
      <c r="A28" s="105" t="s">
        <v>160</v>
      </c>
      <c r="B28" s="106"/>
      <c r="C28" s="106"/>
      <c r="D28" s="106"/>
      <c r="E28" s="106"/>
      <c r="F28" s="106"/>
      <c r="G28" s="106"/>
      <c r="H28" s="106"/>
      <c r="I28" s="106"/>
      <c r="J28" s="106"/>
      <c r="K28" s="107"/>
      <c r="L28" s="110"/>
      <c r="M28" s="111"/>
    </row>
    <row r="29" spans="1:25" ht="13" x14ac:dyDescent="0.15">
      <c r="A29" s="57"/>
      <c r="B29" s="57"/>
      <c r="C29" s="57"/>
      <c r="D29" s="57"/>
      <c r="E29" s="57"/>
      <c r="F29" s="57"/>
      <c r="G29" s="57"/>
      <c r="H29" s="57"/>
      <c r="I29" s="58"/>
      <c r="J29" s="58"/>
      <c r="K29" s="58"/>
      <c r="L29" s="58"/>
      <c r="M29" s="58"/>
      <c r="Y29" s="58"/>
    </row>
    <row r="30" spans="1:25" ht="13" x14ac:dyDescent="0.15">
      <c r="A30" s="80" t="s">
        <v>183</v>
      </c>
      <c r="B30" s="44"/>
      <c r="C30" s="44"/>
      <c r="D30" s="44"/>
      <c r="E30" s="44"/>
      <c r="F30" s="44"/>
      <c r="G30" s="44"/>
      <c r="H30" s="44"/>
      <c r="I30" s="44"/>
      <c r="J30" s="44"/>
      <c r="K30" s="44"/>
      <c r="L30" s="44"/>
      <c r="M30" s="44"/>
      <c r="N30" s="44"/>
      <c r="O30" s="44"/>
      <c r="P30" s="44"/>
      <c r="Q30" s="44"/>
      <c r="R30" s="44"/>
      <c r="S30" s="44"/>
      <c r="T30" s="44"/>
      <c r="U30" s="44"/>
      <c r="V30" s="44"/>
      <c r="W30" s="44"/>
      <c r="X30" s="44"/>
      <c r="Y30" s="44"/>
    </row>
    <row r="31" spans="1:25" s="44" customFormat="1" ht="13" x14ac:dyDescent="0.15">
      <c r="A31" s="105" t="s">
        <v>184</v>
      </c>
      <c r="B31" s="106"/>
      <c r="C31" s="106"/>
      <c r="D31" s="106"/>
      <c r="E31" s="106"/>
      <c r="F31" s="106"/>
      <c r="G31" s="106"/>
      <c r="H31" s="106"/>
      <c r="I31" s="106"/>
      <c r="J31" s="106"/>
      <c r="K31" s="107"/>
      <c r="L31" s="108"/>
      <c r="M31" s="109"/>
      <c r="N31" s="45"/>
      <c r="O31" s="45"/>
      <c r="P31" s="45"/>
      <c r="Q31" s="45"/>
      <c r="R31" s="45"/>
      <c r="S31" s="45"/>
      <c r="T31" s="45"/>
      <c r="U31" s="45"/>
      <c r="V31" s="45"/>
      <c r="W31" s="45"/>
      <c r="X31" s="45"/>
      <c r="Y31" s="45"/>
    </row>
    <row r="32" spans="1:25" s="45" customFormat="1" ht="13" x14ac:dyDescent="0.15"/>
    <row r="33" spans="1:25" s="45" customFormat="1" ht="13" x14ac:dyDescent="0.15"/>
    <row r="34" spans="1:25" s="45" customFormat="1" ht="13" x14ac:dyDescent="0.15"/>
    <row r="35" spans="1:25" s="45" customFormat="1" ht="13" x14ac:dyDescent="0.15"/>
    <row r="36" spans="1:25" s="45" customFormat="1" ht="13" x14ac:dyDescent="0.15"/>
    <row r="37" spans="1:25" s="45" customFormat="1" ht="13" x14ac:dyDescent="0.15"/>
    <row r="38" spans="1:25" s="45" customFormat="1" ht="13" x14ac:dyDescent="0.15"/>
    <row r="39" spans="1:25" s="45" customFormat="1" ht="13" x14ac:dyDescent="0.15"/>
    <row r="40" spans="1:25" ht="13" x14ac:dyDescent="0.15">
      <c r="A40" s="81"/>
      <c r="B40" s="81"/>
      <c r="C40" s="81"/>
      <c r="D40" s="81"/>
      <c r="E40" s="48"/>
      <c r="F40" s="48"/>
      <c r="G40" s="48"/>
      <c r="H40" s="48"/>
      <c r="I40" s="48"/>
      <c r="J40" s="48"/>
      <c r="K40" s="48"/>
      <c r="L40" s="48"/>
      <c r="M40" s="48"/>
    </row>
    <row r="41" spans="1:25" ht="13" x14ac:dyDescent="0.15">
      <c r="A41" s="81"/>
      <c r="B41" s="81"/>
      <c r="C41" s="81"/>
      <c r="D41" s="81"/>
      <c r="E41" s="48"/>
      <c r="F41" s="48"/>
      <c r="G41" s="48"/>
      <c r="H41" s="48"/>
      <c r="I41" s="48"/>
      <c r="J41" s="48"/>
      <c r="K41" s="48"/>
      <c r="L41" s="48"/>
      <c r="M41" s="48"/>
    </row>
    <row r="42" spans="1:25" ht="13" x14ac:dyDescent="0.15">
      <c r="A42" s="48"/>
      <c r="B42" s="48"/>
      <c r="C42" s="48"/>
      <c r="D42" s="48"/>
      <c r="E42" s="48"/>
      <c r="F42" s="48"/>
      <c r="G42" s="48"/>
      <c r="H42" s="48"/>
      <c r="I42" s="48"/>
      <c r="J42" s="48"/>
      <c r="K42" s="48"/>
      <c r="L42" s="48"/>
      <c r="M42" s="48"/>
      <c r="N42" s="48"/>
      <c r="O42" s="48"/>
      <c r="P42" s="48"/>
      <c r="Q42" s="48"/>
      <c r="R42" s="48"/>
      <c r="S42" s="48"/>
      <c r="T42" s="48"/>
      <c r="U42" s="48"/>
      <c r="V42" s="48"/>
      <c r="W42" s="48"/>
      <c r="X42" s="48"/>
      <c r="Y42" s="48"/>
    </row>
    <row r="43" spans="1:25" ht="13" x14ac:dyDescent="0.15">
      <c r="A43" s="60" t="s">
        <v>107</v>
      </c>
    </row>
    <row r="44" spans="1:25" ht="3.75" customHeight="1" x14ac:dyDescent="0.15"/>
    <row r="45" spans="1:25" ht="13" x14ac:dyDescent="0.15">
      <c r="A45" s="61"/>
      <c r="C45" s="60" t="s">
        <v>101</v>
      </c>
    </row>
    <row r="46" spans="1:25" ht="13" x14ac:dyDescent="0.15">
      <c r="C46" s="56" t="s">
        <v>100</v>
      </c>
      <c r="J46" s="56" t="s">
        <v>163</v>
      </c>
    </row>
    <row r="47" spans="1:25" ht="13" x14ac:dyDescent="0.15">
      <c r="C47" s="56" t="s">
        <v>102</v>
      </c>
      <c r="J47" s="56" t="s">
        <v>162</v>
      </c>
    </row>
    <row r="48" spans="1:25" ht="13" x14ac:dyDescent="0.15">
      <c r="C48" s="56" t="s">
        <v>105</v>
      </c>
      <c r="J48" s="56" t="s">
        <v>151</v>
      </c>
    </row>
    <row r="49" spans="1:10" ht="13" x14ac:dyDescent="0.15"/>
    <row r="50" spans="1:10" ht="13" x14ac:dyDescent="0.15">
      <c r="A50" s="62"/>
      <c r="C50" s="60" t="s">
        <v>103</v>
      </c>
    </row>
    <row r="51" spans="1:10" ht="13" x14ac:dyDescent="0.15">
      <c r="C51" s="56" t="s">
        <v>100</v>
      </c>
      <c r="J51" s="56" t="s">
        <v>104</v>
      </c>
    </row>
    <row r="52" spans="1:10" ht="13" x14ac:dyDescent="0.15">
      <c r="C52" s="56" t="s">
        <v>108</v>
      </c>
      <c r="J52" s="56" t="s">
        <v>161</v>
      </c>
    </row>
    <row r="53" spans="1:10" ht="13" x14ac:dyDescent="0.15">
      <c r="C53" s="56" t="s">
        <v>109</v>
      </c>
      <c r="J53" s="56" t="s">
        <v>110</v>
      </c>
    </row>
    <row r="54" spans="1:10" ht="13" x14ac:dyDescent="0.15"/>
    <row r="55" spans="1:10" ht="13" x14ac:dyDescent="0.15"/>
    <row r="56" spans="1:10" ht="13" x14ac:dyDescent="0.15"/>
    <row r="57" spans="1:10" ht="13" x14ac:dyDescent="0.15"/>
    <row r="58" spans="1:10" ht="13" x14ac:dyDescent="0.15"/>
    <row r="59" spans="1:10" ht="13" x14ac:dyDescent="0.15"/>
    <row r="60" spans="1:10" ht="13" x14ac:dyDescent="0.15"/>
    <row r="61" spans="1:10" ht="13" x14ac:dyDescent="0.15"/>
    <row r="62" spans="1:10" ht="12.75" customHeight="1" x14ac:dyDescent="0.15"/>
    <row r="63" spans="1:10" ht="12.75" customHeight="1" x14ac:dyDescent="0.15"/>
    <row r="64" spans="1:10" ht="12.75" customHeight="1" x14ac:dyDescent="0.15"/>
    <row r="65" ht="12.75" hidden="1" customHeight="1" x14ac:dyDescent="0.15"/>
    <row r="66" ht="12.75" hidden="1" customHeight="1" x14ac:dyDescent="0.15"/>
    <row r="67" ht="12.75" hidden="1" customHeight="1" x14ac:dyDescent="0.15"/>
    <row r="68" ht="12.75" hidden="1" customHeight="1" x14ac:dyDescent="0.15"/>
  </sheetData>
  <sheetProtection sheet="1" objects="1" scenarios="1" selectLockedCells="1"/>
  <customSheetViews>
    <customSheetView guid="{3F1193AC-8CFD-4F99-A2A4-73EA963C5A09}" showPageBreaks="1" showGridLines="0" showRowCol="0" hiddenRows="1" view="pageLayout" showRuler="0">
      <selection activeCell="D10" sqref="D10:L10"/>
      <pageMargins left="0.70866141732283472" right="0.39370078740157483" top="0.39370078740157483" bottom="0.39370078740157483" header="0.31496062992125984" footer="0.31496062992125984"/>
      <pageSetup paperSize="9" orientation="portrait" r:id="rId1"/>
      <headerFooter>
        <oddHeader xml:space="preserve">&amp;C </oddHeader>
        <oddFooter xml:space="preserve">&amp;C </oddFooter>
      </headerFooter>
    </customSheetView>
  </customSheetViews>
  <mergeCells count="55">
    <mergeCell ref="A24:E24"/>
    <mergeCell ref="D14:L14"/>
    <mergeCell ref="A14:C14"/>
    <mergeCell ref="A15:C15"/>
    <mergeCell ref="D15:L15"/>
    <mergeCell ref="F21:P21"/>
    <mergeCell ref="F20:P20"/>
    <mergeCell ref="L22:P22"/>
    <mergeCell ref="F22:J22"/>
    <mergeCell ref="A20:E20"/>
    <mergeCell ref="A21:E21"/>
    <mergeCell ref="A22:E22"/>
    <mergeCell ref="A23:E23"/>
    <mergeCell ref="N16:P16"/>
    <mergeCell ref="A16:C16"/>
    <mergeCell ref="F25:J25"/>
    <mergeCell ref="L24:P24"/>
    <mergeCell ref="F24:J24"/>
    <mergeCell ref="F23:J23"/>
    <mergeCell ref="L23:P23"/>
    <mergeCell ref="Q15:Y15"/>
    <mergeCell ref="A12:C12"/>
    <mergeCell ref="N15:P15"/>
    <mergeCell ref="N14:P14"/>
    <mergeCell ref="A13:C13"/>
    <mergeCell ref="D13:L13"/>
    <mergeCell ref="N13:P13"/>
    <mergeCell ref="N12:P12"/>
    <mergeCell ref="D12:L12"/>
    <mergeCell ref="A31:K31"/>
    <mergeCell ref="L31:M31"/>
    <mergeCell ref="Q11:Y11"/>
    <mergeCell ref="A10:C10"/>
    <mergeCell ref="D10:L10"/>
    <mergeCell ref="A11:C11"/>
    <mergeCell ref="L28:M28"/>
    <mergeCell ref="Q13:Y13"/>
    <mergeCell ref="Q12:Y12"/>
    <mergeCell ref="Q16:Y16"/>
    <mergeCell ref="Q14:Y14"/>
    <mergeCell ref="F19:P19"/>
    <mergeCell ref="D16:L16"/>
    <mergeCell ref="A25:E25"/>
    <mergeCell ref="A19:E19"/>
    <mergeCell ref="A28:K28"/>
    <mergeCell ref="A2:Q2"/>
    <mergeCell ref="D11:L11"/>
    <mergeCell ref="X1:Y5"/>
    <mergeCell ref="A3:F3"/>
    <mergeCell ref="A4:F4"/>
    <mergeCell ref="Q10:Y10"/>
    <mergeCell ref="A5:F5"/>
    <mergeCell ref="A1:F1"/>
    <mergeCell ref="N10:P10"/>
    <mergeCell ref="N11:P11"/>
  </mergeCells>
  <dataValidations count="1">
    <dataValidation type="list" allowBlank="1" showInputMessage="1" showErrorMessage="1" sqref="A32:D39" xr:uid="{00000000-0002-0000-0000-000000000000}">
      <formula1>"Kurskader:, Kursmitleiter:,Küche:"</formula1>
    </dataValidation>
  </dataValidations>
  <pageMargins left="0.70866141732283472" right="0.39370078740157483" top="0.39370078740157483" bottom="0.39370078740157483" header="0.31496062992125984" footer="0.31496062992125984"/>
  <pageSetup paperSize="9" scale="92" orientation="portrait" r:id="rId2"/>
  <headerFooter>
    <oddHeader xml:space="preserve">&amp;R </oddHead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Korrekte Schreibweise mittels Dropdownmenü auswählen." xr:uid="{00000000-0002-0000-0000-000001000000}">
          <x14:formula1>
            <xm:f>Kostensaetze!$A$4:$A$12</xm:f>
          </x14:formula1>
          <xm:sqref>F19:P19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Z67"/>
  <sheetViews>
    <sheetView showGridLines="0" showRowColHeaders="0" showRuler="0" view="pageLayout" zoomScaleNormal="100" workbookViewId="0">
      <selection activeCell="A19" sqref="A19:L23"/>
    </sheetView>
  </sheetViews>
  <sheetFormatPr baseColWidth="10" defaultColWidth="0" defaultRowHeight="0" customHeight="1" zeroHeight="1" x14ac:dyDescent="0.15"/>
  <cols>
    <col min="1" max="25" width="3.6640625" style="3" customWidth="1"/>
    <col min="26" max="26" width="0.1640625" style="3" customWidth="1"/>
    <col min="27" max="16384" width="11.33203125" style="3" hidden="1"/>
  </cols>
  <sheetData>
    <row r="1" spans="1:25" ht="15" customHeight="1" x14ac:dyDescent="0.15">
      <c r="A1" s="131"/>
      <c r="B1" s="131"/>
      <c r="C1" s="131"/>
      <c r="D1" s="131"/>
      <c r="E1" s="131"/>
      <c r="F1" s="131"/>
      <c r="G1" s="131"/>
      <c r="H1" s="131"/>
      <c r="I1" s="131"/>
      <c r="J1" s="131"/>
      <c r="K1" s="131"/>
      <c r="L1" s="131"/>
      <c r="M1" s="131"/>
      <c r="N1" s="131"/>
      <c r="O1" s="131"/>
      <c r="P1" s="131"/>
      <c r="Q1" s="131"/>
      <c r="R1" s="131"/>
      <c r="S1" s="130"/>
      <c r="T1" s="130"/>
      <c r="U1" s="130"/>
      <c r="V1" s="130"/>
      <c r="W1" s="130"/>
      <c r="X1" s="130"/>
      <c r="Y1" s="130"/>
    </row>
    <row r="2" spans="1:25" s="26" customFormat="1" ht="16" x14ac:dyDescent="0.2">
      <c r="A2" s="127" t="s">
        <v>106</v>
      </c>
      <c r="B2" s="127"/>
      <c r="C2" s="127"/>
      <c r="D2" s="127"/>
      <c r="E2" s="127"/>
      <c r="F2" s="127"/>
      <c r="G2" s="127"/>
      <c r="H2" s="127"/>
      <c r="I2" s="127"/>
      <c r="J2" s="127"/>
      <c r="K2" s="127"/>
      <c r="L2" s="127"/>
      <c r="M2" s="127"/>
      <c r="N2" s="127"/>
      <c r="O2" s="127"/>
      <c r="P2" s="127"/>
      <c r="Q2" s="127"/>
      <c r="R2" s="27"/>
      <c r="S2" s="130"/>
      <c r="T2" s="130"/>
      <c r="U2" s="130"/>
      <c r="V2" s="130"/>
      <c r="W2" s="130"/>
      <c r="X2" s="130"/>
      <c r="Y2" s="130"/>
    </row>
    <row r="3" spans="1:25" ht="13" x14ac:dyDescent="0.15">
      <c r="A3" s="133" t="str">
        <f>CONCATENATE("Budget ",Stammdaten!F20)</f>
        <v xml:space="preserve">Budget </v>
      </c>
      <c r="B3" s="133"/>
      <c r="C3" s="133"/>
      <c r="D3" s="133"/>
      <c r="E3" s="133"/>
      <c r="F3" s="133"/>
      <c r="G3" s="133"/>
      <c r="H3" s="133"/>
      <c r="I3" s="133"/>
      <c r="J3" s="133"/>
      <c r="K3" s="133"/>
      <c r="L3" s="133"/>
      <c r="M3" s="133"/>
      <c r="N3" s="133"/>
      <c r="O3" s="133"/>
      <c r="P3" s="133"/>
      <c r="Q3" s="133"/>
      <c r="R3" s="133"/>
      <c r="S3" s="130"/>
      <c r="T3" s="130"/>
      <c r="U3" s="130"/>
      <c r="V3" s="130"/>
      <c r="W3" s="130"/>
      <c r="X3" s="130"/>
      <c r="Y3" s="130"/>
    </row>
    <row r="4" spans="1:25" ht="13" x14ac:dyDescent="0.15">
      <c r="A4" s="132"/>
      <c r="B4" s="132"/>
      <c r="C4" s="132"/>
      <c r="D4" s="132"/>
      <c r="E4" s="132"/>
      <c r="F4" s="132"/>
      <c r="G4" s="132"/>
      <c r="H4" s="132"/>
      <c r="I4" s="132"/>
      <c r="J4" s="132"/>
      <c r="K4" s="132"/>
      <c r="L4" s="132"/>
      <c r="M4" s="132"/>
      <c r="N4" s="132"/>
      <c r="O4" s="132"/>
      <c r="P4" s="132"/>
      <c r="Q4" s="132"/>
      <c r="R4" s="132"/>
      <c r="S4" s="130"/>
      <c r="T4" s="130"/>
      <c r="U4" s="130"/>
      <c r="V4" s="130"/>
      <c r="W4" s="130"/>
      <c r="X4" s="130"/>
      <c r="Y4" s="130"/>
    </row>
    <row r="5" spans="1:25" ht="13" x14ac:dyDescent="0.15">
      <c r="A5" s="131"/>
      <c r="B5" s="131"/>
      <c r="C5" s="131"/>
      <c r="D5" s="131"/>
      <c r="E5" s="131"/>
      <c r="F5" s="131"/>
      <c r="G5" s="131"/>
      <c r="H5" s="131"/>
      <c r="I5" s="131"/>
      <c r="J5" s="131"/>
      <c r="K5" s="131"/>
      <c r="L5" s="131"/>
      <c r="M5" s="131"/>
      <c r="N5" s="131"/>
      <c r="O5" s="131"/>
      <c r="P5" s="131"/>
      <c r="Q5" s="131"/>
      <c r="R5" s="131"/>
      <c r="S5" s="130"/>
      <c r="T5" s="130"/>
      <c r="U5" s="130"/>
      <c r="V5" s="130"/>
      <c r="W5" s="130"/>
      <c r="X5" s="130"/>
      <c r="Y5" s="130"/>
    </row>
    <row r="6" spans="1:25" ht="13" x14ac:dyDescent="0.15">
      <c r="A6" s="131"/>
      <c r="B6" s="131"/>
      <c r="C6" s="131"/>
      <c r="D6" s="131"/>
      <c r="E6" s="131"/>
      <c r="F6" s="131"/>
      <c r="G6" s="131"/>
      <c r="H6" s="131"/>
      <c r="I6" s="131"/>
      <c r="J6" s="131"/>
      <c r="K6" s="131"/>
      <c r="L6" s="131"/>
      <c r="M6" s="131"/>
      <c r="N6" s="131"/>
      <c r="O6" s="131"/>
      <c r="P6" s="131"/>
      <c r="Q6" s="131"/>
      <c r="R6" s="131"/>
    </row>
    <row r="7" spans="1:25" ht="13" x14ac:dyDescent="0.15"/>
    <row r="8" spans="1:25" ht="15" customHeight="1" x14ac:dyDescent="0.15">
      <c r="A8" s="133" t="s">
        <v>20</v>
      </c>
      <c r="B8" s="133"/>
      <c r="C8" s="133"/>
      <c r="D8" s="133"/>
      <c r="E8" s="133"/>
      <c r="F8" s="133"/>
      <c r="G8" s="133"/>
      <c r="H8" s="133"/>
      <c r="I8" s="133"/>
      <c r="J8" s="133"/>
      <c r="K8" s="133"/>
      <c r="L8" s="133"/>
      <c r="M8" s="2"/>
      <c r="N8" s="133" t="s">
        <v>21</v>
      </c>
      <c r="O8" s="133"/>
      <c r="P8" s="133"/>
      <c r="Q8" s="133"/>
      <c r="R8" s="133"/>
      <c r="S8" s="133"/>
      <c r="T8" s="133"/>
      <c r="U8" s="133"/>
      <c r="V8" s="133"/>
      <c r="W8" s="133"/>
      <c r="X8" s="133"/>
      <c r="Y8" s="133"/>
    </row>
    <row r="9" spans="1:25" ht="13" x14ac:dyDescent="0.15">
      <c r="A9" s="13" t="s">
        <v>22</v>
      </c>
      <c r="B9" s="14"/>
      <c r="C9" s="14"/>
      <c r="D9" s="14"/>
      <c r="E9" s="14"/>
      <c r="F9" s="14"/>
      <c r="G9" s="14"/>
      <c r="H9" s="14"/>
      <c r="I9" s="14"/>
      <c r="J9" s="14"/>
      <c r="K9" s="14"/>
      <c r="L9" s="15"/>
      <c r="M9" s="1"/>
      <c r="N9" s="175" t="s">
        <v>36</v>
      </c>
      <c r="O9" s="176"/>
      <c r="P9" s="176"/>
      <c r="Q9" s="176"/>
      <c r="R9" s="176"/>
      <c r="S9" s="176"/>
      <c r="T9" s="176"/>
      <c r="U9" s="172" t="s">
        <v>23</v>
      </c>
      <c r="V9" s="172"/>
      <c r="W9" s="173"/>
      <c r="X9" s="173"/>
      <c r="Y9" s="174"/>
    </row>
    <row r="10" spans="1:25" ht="13" x14ac:dyDescent="0.15">
      <c r="A10" s="43"/>
      <c r="B10" s="8" t="s">
        <v>26</v>
      </c>
      <c r="C10" s="9" t="s">
        <v>24</v>
      </c>
      <c r="D10" s="37" t="s">
        <v>23</v>
      </c>
      <c r="E10" s="191" t="e">
        <f>INDEX(Kostensaetze!$A$3:$N$12,MATCH(Stammdaten!F19,Kostensaetze!$A$3:$A$12,0),MATCH(Stammdaten!F25,Kostensaetze!$A$3:$N$3,0))</f>
        <v>#N/A</v>
      </c>
      <c r="F10" s="191"/>
      <c r="G10" s="8"/>
      <c r="H10" s="169" t="s">
        <v>23</v>
      </c>
      <c r="I10" s="169"/>
      <c r="J10" s="170" t="e">
        <f>A10*E10</f>
        <v>#N/A</v>
      </c>
      <c r="K10" s="170"/>
      <c r="L10" s="171"/>
      <c r="M10" s="16"/>
      <c r="N10" s="143" t="s">
        <v>29</v>
      </c>
      <c r="O10" s="144"/>
      <c r="P10" s="144"/>
      <c r="Q10" s="144"/>
      <c r="R10" s="144"/>
      <c r="S10" s="144"/>
      <c r="T10" s="144"/>
      <c r="U10" s="145" t="s">
        <v>23</v>
      </c>
      <c r="V10" s="145"/>
      <c r="W10" s="146"/>
      <c r="X10" s="146"/>
      <c r="Y10" s="147"/>
    </row>
    <row r="11" spans="1:25" ht="13" x14ac:dyDescent="0.15">
      <c r="A11" s="17" t="s">
        <v>25</v>
      </c>
      <c r="B11" s="16"/>
      <c r="C11" s="16"/>
      <c r="D11" s="16"/>
      <c r="E11" s="16"/>
      <c r="F11" s="16"/>
      <c r="G11" s="16"/>
      <c r="H11" s="16"/>
      <c r="I11" s="16"/>
      <c r="J11" s="16"/>
      <c r="K11" s="16"/>
      <c r="L11" s="18"/>
      <c r="M11" s="1"/>
      <c r="N11" s="143" t="s">
        <v>30</v>
      </c>
      <c r="O11" s="144"/>
      <c r="P11" s="144"/>
      <c r="Q11" s="144"/>
      <c r="R11" s="144"/>
      <c r="S11" s="144"/>
      <c r="T11" s="144"/>
      <c r="U11" s="145" t="s">
        <v>23</v>
      </c>
      <c r="V11" s="145"/>
      <c r="W11" s="146"/>
      <c r="X11" s="146"/>
      <c r="Y11" s="147"/>
    </row>
    <row r="12" spans="1:25" ht="13" x14ac:dyDescent="0.15">
      <c r="A12" s="10">
        <f>A10</f>
        <v>0</v>
      </c>
      <c r="B12" s="8" t="s">
        <v>26</v>
      </c>
      <c r="C12" s="9" t="s">
        <v>24</v>
      </c>
      <c r="D12" s="8" t="s">
        <v>23</v>
      </c>
      <c r="E12" s="191" t="e">
        <f>INDEX(Kostensaetze!$A$15:$N$24,MATCH(Stammdaten!F19,Kostensaetze!$A$15:$A$24,0),MATCH(Stammdaten!F25,Kostensaetze!$A$15:$N$15,0))</f>
        <v>#N/A</v>
      </c>
      <c r="F12" s="191"/>
      <c r="G12" s="8"/>
      <c r="H12" s="169" t="s">
        <v>23</v>
      </c>
      <c r="I12" s="169" t="s">
        <v>23</v>
      </c>
      <c r="J12" s="170" t="e">
        <f>A12*E12</f>
        <v>#N/A</v>
      </c>
      <c r="K12" s="170"/>
      <c r="L12" s="171"/>
      <c r="M12" s="16"/>
      <c r="N12" s="143" t="s">
        <v>31</v>
      </c>
      <c r="O12" s="144"/>
      <c r="P12" s="144"/>
      <c r="Q12" s="144"/>
      <c r="R12" s="144"/>
      <c r="S12" s="144"/>
      <c r="T12" s="144"/>
      <c r="U12" s="145" t="s">
        <v>23</v>
      </c>
      <c r="V12" s="145"/>
      <c r="W12" s="146"/>
      <c r="X12" s="146"/>
      <c r="Y12" s="147"/>
    </row>
    <row r="13" spans="1:25" ht="13" x14ac:dyDescent="0.15">
      <c r="A13" s="17" t="s">
        <v>27</v>
      </c>
      <c r="B13" s="16"/>
      <c r="C13" s="16"/>
      <c r="D13" s="16"/>
      <c r="E13" s="16"/>
      <c r="F13" s="16"/>
      <c r="G13" s="16"/>
      <c r="H13" s="16"/>
      <c r="I13" s="16"/>
      <c r="J13" s="16"/>
      <c r="K13" s="16"/>
      <c r="L13" s="18"/>
      <c r="M13" s="1"/>
      <c r="N13" s="143" t="s">
        <v>32</v>
      </c>
      <c r="O13" s="144"/>
      <c r="P13" s="144"/>
      <c r="Q13" s="144"/>
      <c r="R13" s="144"/>
      <c r="S13" s="144"/>
      <c r="T13" s="144"/>
      <c r="U13" s="145" t="s">
        <v>23</v>
      </c>
      <c r="V13" s="145"/>
      <c r="W13" s="146"/>
      <c r="X13" s="146"/>
      <c r="Y13" s="147"/>
    </row>
    <row r="14" spans="1:25" ht="13" x14ac:dyDescent="0.15">
      <c r="A14" s="10">
        <f>Stammdaten!$L$28</f>
        <v>0</v>
      </c>
      <c r="B14" s="7" t="s">
        <v>54</v>
      </c>
      <c r="C14" s="12" t="s">
        <v>24</v>
      </c>
      <c r="D14" s="7" t="s">
        <v>23</v>
      </c>
      <c r="E14" s="190" t="e">
        <f>E10+E12</f>
        <v>#N/A</v>
      </c>
      <c r="F14" s="190"/>
      <c r="G14" s="7"/>
      <c r="H14" s="163" t="s">
        <v>23</v>
      </c>
      <c r="I14" s="163" t="s">
        <v>23</v>
      </c>
      <c r="J14" s="164" t="e">
        <f>A14*E14</f>
        <v>#N/A</v>
      </c>
      <c r="K14" s="164"/>
      <c r="L14" s="165"/>
      <c r="M14" s="1"/>
      <c r="N14" s="143" t="s">
        <v>33</v>
      </c>
      <c r="O14" s="144"/>
      <c r="P14" s="144"/>
      <c r="Q14" s="144"/>
      <c r="R14" s="144"/>
      <c r="S14" s="144"/>
      <c r="T14" s="144"/>
      <c r="U14" s="145" t="s">
        <v>23</v>
      </c>
      <c r="V14" s="145"/>
      <c r="W14" s="146"/>
      <c r="X14" s="146"/>
      <c r="Y14" s="147"/>
    </row>
    <row r="15" spans="1:25" ht="13" x14ac:dyDescent="0.15">
      <c r="A15" s="140" t="s">
        <v>43</v>
      </c>
      <c r="B15" s="141"/>
      <c r="C15" s="141"/>
      <c r="D15" s="141"/>
      <c r="E15" s="141"/>
      <c r="F15" s="141"/>
      <c r="G15" s="141"/>
      <c r="H15" s="163" t="s">
        <v>23</v>
      </c>
      <c r="I15" s="163"/>
      <c r="J15" s="138">
        <v>0</v>
      </c>
      <c r="K15" s="138"/>
      <c r="L15" s="139"/>
      <c r="M15" s="1"/>
      <c r="N15" s="143" t="s">
        <v>34</v>
      </c>
      <c r="O15" s="144"/>
      <c r="P15" s="144"/>
      <c r="Q15" s="144"/>
      <c r="R15" s="144"/>
      <c r="S15" s="144"/>
      <c r="T15" s="144"/>
      <c r="U15" s="145" t="s">
        <v>23</v>
      </c>
      <c r="V15" s="145"/>
      <c r="W15" s="146"/>
      <c r="X15" s="146"/>
      <c r="Y15" s="147"/>
    </row>
    <row r="16" spans="1:25" ht="14" thickBot="1" x14ac:dyDescent="0.2">
      <c r="A16" s="140" t="s">
        <v>28</v>
      </c>
      <c r="B16" s="141"/>
      <c r="C16" s="141"/>
      <c r="D16" s="141"/>
      <c r="E16" s="141"/>
      <c r="F16" s="141"/>
      <c r="G16" s="141"/>
      <c r="H16" s="142" t="s">
        <v>23</v>
      </c>
      <c r="I16" s="142"/>
      <c r="J16" s="136" t="e">
        <f>SUM(J14,J12,J10,J15)</f>
        <v>#N/A</v>
      </c>
      <c r="K16" s="136"/>
      <c r="L16" s="137"/>
      <c r="M16" s="1"/>
      <c r="N16" s="143" t="s">
        <v>35</v>
      </c>
      <c r="O16" s="144"/>
      <c r="P16" s="144"/>
      <c r="Q16" s="144"/>
      <c r="R16" s="144"/>
      <c r="S16" s="144"/>
      <c r="T16" s="144"/>
      <c r="U16" s="145" t="s">
        <v>23</v>
      </c>
      <c r="V16" s="145"/>
      <c r="W16" s="146"/>
      <c r="X16" s="146"/>
      <c r="Y16" s="147"/>
    </row>
    <row r="17" spans="1:25" ht="14" thickTop="1" x14ac:dyDescent="0.15">
      <c r="A17" s="1"/>
      <c r="B17" s="1"/>
      <c r="C17" s="1"/>
      <c r="D17" s="1"/>
      <c r="E17" s="1"/>
      <c r="F17" s="1"/>
      <c r="G17" s="1"/>
      <c r="H17" s="1"/>
      <c r="I17" s="1"/>
      <c r="J17" s="1"/>
      <c r="K17" s="1"/>
      <c r="L17" s="1"/>
      <c r="M17" s="1"/>
      <c r="N17" s="143" t="s">
        <v>37</v>
      </c>
      <c r="O17" s="144"/>
      <c r="P17" s="144"/>
      <c r="Q17" s="144"/>
      <c r="R17" s="144"/>
      <c r="S17" s="144"/>
      <c r="T17" s="144"/>
      <c r="U17" s="145" t="s">
        <v>23</v>
      </c>
      <c r="V17" s="145"/>
      <c r="W17" s="146"/>
      <c r="X17" s="146"/>
      <c r="Y17" s="147"/>
    </row>
    <row r="18" spans="1:25" ht="13" x14ac:dyDescent="0.15">
      <c r="A18" s="133" t="s">
        <v>44</v>
      </c>
      <c r="B18" s="133"/>
      <c r="C18" s="133"/>
      <c r="D18" s="133"/>
      <c r="E18" s="133"/>
      <c r="F18" s="133"/>
      <c r="G18" s="133"/>
      <c r="H18" s="133"/>
      <c r="I18" s="133"/>
      <c r="J18" s="133"/>
      <c r="K18" s="133"/>
      <c r="L18" s="133"/>
      <c r="M18" s="1"/>
      <c r="N18" s="143" t="s">
        <v>38</v>
      </c>
      <c r="O18" s="144"/>
      <c r="P18" s="144"/>
      <c r="Q18" s="144"/>
      <c r="R18" s="144"/>
      <c r="S18" s="144"/>
      <c r="T18" s="144"/>
      <c r="U18" s="145" t="s">
        <v>23</v>
      </c>
      <c r="V18" s="145"/>
      <c r="W18" s="146"/>
      <c r="X18" s="146"/>
      <c r="Y18" s="147"/>
    </row>
    <row r="19" spans="1:25" ht="13" x14ac:dyDescent="0.15">
      <c r="A19" s="155"/>
      <c r="B19" s="156"/>
      <c r="C19" s="156"/>
      <c r="D19" s="156"/>
      <c r="E19" s="156"/>
      <c r="F19" s="156"/>
      <c r="G19" s="156"/>
      <c r="H19" s="156"/>
      <c r="I19" s="156"/>
      <c r="J19" s="156"/>
      <c r="K19" s="156"/>
      <c r="L19" s="157"/>
      <c r="M19" s="1"/>
      <c r="N19" s="143" t="s">
        <v>39</v>
      </c>
      <c r="O19" s="144"/>
      <c r="P19" s="144"/>
      <c r="Q19" s="144"/>
      <c r="R19" s="144"/>
      <c r="S19" s="144"/>
      <c r="T19" s="144"/>
      <c r="U19" s="145" t="s">
        <v>23</v>
      </c>
      <c r="V19" s="145"/>
      <c r="W19" s="146"/>
      <c r="X19" s="146"/>
      <c r="Y19" s="147"/>
    </row>
    <row r="20" spans="1:25" ht="13" x14ac:dyDescent="0.15">
      <c r="A20" s="158"/>
      <c r="B20" s="159"/>
      <c r="C20" s="159"/>
      <c r="D20" s="159"/>
      <c r="E20" s="159"/>
      <c r="F20" s="159"/>
      <c r="G20" s="159"/>
      <c r="H20" s="159"/>
      <c r="I20" s="159"/>
      <c r="J20" s="159"/>
      <c r="K20" s="159"/>
      <c r="L20" s="160"/>
      <c r="M20" s="1"/>
      <c r="N20" s="143" t="s">
        <v>40</v>
      </c>
      <c r="O20" s="144"/>
      <c r="P20" s="144"/>
      <c r="Q20" s="144"/>
      <c r="R20" s="144"/>
      <c r="S20" s="144"/>
      <c r="T20" s="144"/>
      <c r="U20" s="145" t="s">
        <v>23</v>
      </c>
      <c r="V20" s="145"/>
      <c r="W20" s="146"/>
      <c r="X20" s="146"/>
      <c r="Y20" s="147"/>
    </row>
    <row r="21" spans="1:25" ht="14" thickBot="1" x14ac:dyDescent="0.2">
      <c r="A21" s="158"/>
      <c r="B21" s="159"/>
      <c r="C21" s="159"/>
      <c r="D21" s="159"/>
      <c r="E21" s="159"/>
      <c r="F21" s="159"/>
      <c r="G21" s="159"/>
      <c r="H21" s="159"/>
      <c r="I21" s="159"/>
      <c r="J21" s="159"/>
      <c r="K21" s="159"/>
      <c r="L21" s="160"/>
      <c r="M21" s="1"/>
      <c r="N21" s="140" t="s">
        <v>41</v>
      </c>
      <c r="O21" s="141"/>
      <c r="P21" s="141"/>
      <c r="Q21" s="141"/>
      <c r="R21" s="141"/>
      <c r="S21" s="141"/>
      <c r="T21" s="141"/>
      <c r="U21" s="142" t="s">
        <v>23</v>
      </c>
      <c r="V21" s="142"/>
      <c r="W21" s="136">
        <f>SUM(W9:Y20)</f>
        <v>0</v>
      </c>
      <c r="X21" s="136"/>
      <c r="Y21" s="137"/>
    </row>
    <row r="22" spans="1:25" ht="14" thickTop="1" x14ac:dyDescent="0.15">
      <c r="A22" s="158"/>
      <c r="B22" s="159"/>
      <c r="C22" s="159"/>
      <c r="D22" s="159"/>
      <c r="E22" s="159"/>
      <c r="F22" s="159"/>
      <c r="G22" s="159"/>
      <c r="H22" s="159"/>
      <c r="I22" s="159"/>
      <c r="J22" s="159"/>
      <c r="K22" s="159"/>
      <c r="L22" s="160"/>
      <c r="M22" s="1"/>
      <c r="N22" s="1"/>
      <c r="O22" s="1"/>
      <c r="P22" s="1"/>
      <c r="Q22" s="1"/>
      <c r="R22" s="1"/>
      <c r="S22" s="1"/>
      <c r="T22" s="1"/>
      <c r="U22" s="1"/>
      <c r="V22" s="1"/>
      <c r="W22" s="1"/>
      <c r="X22" s="1"/>
      <c r="Y22" s="1"/>
    </row>
    <row r="23" spans="1:25" ht="37.5" customHeight="1" x14ac:dyDescent="0.15">
      <c r="A23" s="161"/>
      <c r="B23" s="135"/>
      <c r="C23" s="135"/>
      <c r="D23" s="135"/>
      <c r="E23" s="135"/>
      <c r="F23" s="135"/>
      <c r="G23" s="135"/>
      <c r="H23" s="135"/>
      <c r="I23" s="135"/>
      <c r="J23" s="135"/>
      <c r="K23" s="135"/>
      <c r="L23" s="162"/>
      <c r="M23" s="1"/>
      <c r="N23" s="154" t="s">
        <v>159</v>
      </c>
      <c r="O23" s="154"/>
      <c r="P23" s="154"/>
      <c r="Q23" s="154"/>
      <c r="R23" s="154"/>
      <c r="S23" s="154"/>
      <c r="T23" s="154"/>
      <c r="U23" s="154"/>
      <c r="V23" s="154"/>
      <c r="W23" s="154"/>
      <c r="X23" s="154"/>
      <c r="Y23" s="154"/>
    </row>
    <row r="24" spans="1:25" ht="13" x14ac:dyDescent="0.15">
      <c r="M24" s="1"/>
      <c r="N24" s="1"/>
      <c r="O24" s="1"/>
      <c r="P24" s="1"/>
      <c r="Q24" s="1"/>
      <c r="R24" s="1"/>
      <c r="S24" s="1"/>
      <c r="T24" s="1"/>
      <c r="U24" s="1"/>
      <c r="V24" s="1"/>
      <c r="W24" s="1"/>
      <c r="X24" s="1"/>
      <c r="Y24" s="1"/>
    </row>
    <row r="25" spans="1:25" ht="13" x14ac:dyDescent="0.15">
      <c r="A25" s="151" t="s">
        <v>83</v>
      </c>
      <c r="B25" s="151"/>
      <c r="C25" s="151"/>
      <c r="D25" s="151"/>
      <c r="E25" s="151"/>
      <c r="F25" s="151"/>
      <c r="G25" s="151"/>
      <c r="H25" s="151"/>
      <c r="I25" s="151"/>
      <c r="J25" s="151"/>
      <c r="K25" s="151"/>
      <c r="L25" s="151"/>
      <c r="M25" s="1"/>
      <c r="N25" s="133" t="s">
        <v>42</v>
      </c>
      <c r="O25" s="133"/>
      <c r="P25" s="133"/>
      <c r="Q25" s="133"/>
      <c r="R25" s="133"/>
      <c r="S25" s="133"/>
      <c r="T25" s="133"/>
      <c r="U25" s="133"/>
      <c r="V25" s="133"/>
      <c r="W25" s="133"/>
      <c r="X25" s="133"/>
      <c r="Y25" s="133"/>
    </row>
    <row r="26" spans="1:25" ht="13" x14ac:dyDescent="0.15">
      <c r="A26" s="33" t="s">
        <v>47</v>
      </c>
      <c r="B26" s="34"/>
      <c r="C26" s="34"/>
      <c r="D26" s="34"/>
      <c r="E26" s="34"/>
      <c r="F26" s="34"/>
      <c r="G26" s="34"/>
      <c r="H26" s="150" t="s">
        <v>23</v>
      </c>
      <c r="I26" s="150"/>
      <c r="J26" s="152" t="e">
        <f>J14+J12</f>
        <v>#N/A</v>
      </c>
      <c r="K26" s="152"/>
      <c r="L26" s="153"/>
      <c r="M26" s="1"/>
      <c r="N26" s="166" t="s">
        <v>45</v>
      </c>
      <c r="O26" s="167"/>
      <c r="P26" s="167"/>
      <c r="Q26" s="167"/>
      <c r="R26" s="167"/>
      <c r="S26" s="167"/>
      <c r="T26" s="167"/>
      <c r="U26" s="150" t="s">
        <v>23</v>
      </c>
      <c r="V26" s="150"/>
      <c r="W26" s="152" t="e">
        <f>$J$16</f>
        <v>#N/A</v>
      </c>
      <c r="X26" s="152"/>
      <c r="Y26" s="153"/>
    </row>
    <row r="27" spans="1:25" ht="13" x14ac:dyDescent="0.15">
      <c r="A27" s="185" t="s">
        <v>82</v>
      </c>
      <c r="B27" s="186"/>
      <c r="C27" s="186"/>
      <c r="D27" s="186"/>
      <c r="E27" s="186"/>
      <c r="F27" s="186"/>
      <c r="G27" s="186"/>
      <c r="H27" s="187" t="s">
        <v>23</v>
      </c>
      <c r="I27" s="187"/>
      <c r="J27" s="188" t="e">
        <f>J10</f>
        <v>#N/A</v>
      </c>
      <c r="K27" s="188"/>
      <c r="L27" s="189"/>
      <c r="M27" s="1"/>
      <c r="N27" s="168" t="s">
        <v>46</v>
      </c>
      <c r="O27" s="148"/>
      <c r="P27" s="148"/>
      <c r="Q27" s="148"/>
      <c r="R27" s="148"/>
      <c r="S27" s="148"/>
      <c r="T27" s="148"/>
      <c r="U27" s="163" t="s">
        <v>23</v>
      </c>
      <c r="V27" s="163"/>
      <c r="W27" s="164">
        <f>$W$21</f>
        <v>0</v>
      </c>
      <c r="X27" s="164"/>
      <c r="Y27" s="165"/>
    </row>
    <row r="28" spans="1:25" ht="14" thickBot="1" x14ac:dyDescent="0.2">
      <c r="A28" s="140" t="s">
        <v>83</v>
      </c>
      <c r="B28" s="141"/>
      <c r="C28" s="141"/>
      <c r="D28" s="141"/>
      <c r="E28" s="141"/>
      <c r="F28" s="141"/>
      <c r="G28" s="141"/>
      <c r="H28" s="149" t="s">
        <v>23</v>
      </c>
      <c r="I28" s="149"/>
      <c r="J28" s="136" t="e">
        <f>SUM(J26:L27)</f>
        <v>#N/A</v>
      </c>
      <c r="K28" s="136"/>
      <c r="L28" s="137"/>
      <c r="M28" s="1"/>
      <c r="N28" s="168" t="e">
        <f>IF(W28&lt;0,"Ausgabenüberschuss","Einnahmenüberschuss")</f>
        <v>#N/A</v>
      </c>
      <c r="O28" s="148"/>
      <c r="P28" s="148"/>
      <c r="Q28" s="148"/>
      <c r="R28" s="148"/>
      <c r="S28" s="148"/>
      <c r="T28" s="148"/>
      <c r="U28" s="142" t="s">
        <v>23</v>
      </c>
      <c r="V28" s="142"/>
      <c r="W28" s="136" t="e">
        <f>W26-W27</f>
        <v>#N/A</v>
      </c>
      <c r="X28" s="136"/>
      <c r="Y28" s="137"/>
    </row>
    <row r="29" spans="1:25" ht="14" thickTop="1" x14ac:dyDescent="0.15">
      <c r="A29" s="1"/>
      <c r="B29" s="1"/>
      <c r="C29" s="1"/>
      <c r="D29" s="1"/>
      <c r="E29" s="1"/>
      <c r="F29" s="1"/>
      <c r="G29" s="1"/>
      <c r="H29" s="1"/>
      <c r="I29" s="1"/>
      <c r="J29" s="1"/>
      <c r="K29" s="1"/>
      <c r="L29" s="1"/>
      <c r="M29" s="1"/>
    </row>
    <row r="30" spans="1:25" ht="12.75" customHeight="1" x14ac:dyDescent="0.15">
      <c r="A30" s="178" t="s">
        <v>84</v>
      </c>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80"/>
    </row>
    <row r="31" spans="1:25" ht="12.75" customHeight="1" x14ac:dyDescent="0.15">
      <c r="A31" s="181" t="s">
        <v>85</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3"/>
    </row>
    <row r="32" spans="1:25" ht="3.75" customHeight="1" x14ac:dyDescent="0.15">
      <c r="A32" s="17"/>
      <c r="B32" s="16"/>
      <c r="C32" s="16"/>
      <c r="D32" s="16"/>
      <c r="E32" s="16"/>
      <c r="F32" s="16"/>
      <c r="G32" s="16"/>
      <c r="H32" s="16"/>
      <c r="I32" s="16"/>
      <c r="J32" s="16"/>
      <c r="K32" s="16"/>
      <c r="L32" s="16"/>
      <c r="M32" s="16"/>
      <c r="N32" s="16"/>
      <c r="O32" s="16"/>
      <c r="P32" s="16"/>
      <c r="Q32" s="16"/>
      <c r="R32" s="16"/>
      <c r="S32" s="16"/>
      <c r="T32" s="16"/>
      <c r="U32" s="16"/>
      <c r="V32" s="16"/>
      <c r="W32" s="16"/>
      <c r="X32" s="16"/>
      <c r="Y32" s="18"/>
    </row>
    <row r="33" spans="1:25" ht="13" x14ac:dyDescent="0.15">
      <c r="A33" s="184" t="s">
        <v>48</v>
      </c>
      <c r="B33" s="134"/>
      <c r="C33" s="134"/>
      <c r="D33" s="148"/>
      <c r="E33" s="148"/>
      <c r="F33" s="148"/>
      <c r="G33" s="148"/>
      <c r="H33" s="148"/>
      <c r="I33" s="148"/>
      <c r="J33" s="148"/>
      <c r="K33" s="148"/>
      <c r="L33" s="148"/>
      <c r="M33" s="16"/>
      <c r="N33" s="35" t="s">
        <v>49</v>
      </c>
      <c r="O33" s="35"/>
      <c r="P33" s="35"/>
      <c r="Q33" s="36"/>
      <c r="R33" s="36"/>
      <c r="S33" s="36"/>
      <c r="T33" s="36"/>
      <c r="U33" s="36"/>
      <c r="V33" s="36"/>
      <c r="W33" s="36"/>
      <c r="X33" s="36"/>
      <c r="Y33" s="39"/>
    </row>
    <row r="34" spans="1:25" ht="13" x14ac:dyDescent="0.15">
      <c r="A34" s="19"/>
      <c r="B34" s="20"/>
      <c r="C34" s="20"/>
      <c r="D34" s="20"/>
      <c r="E34" s="20"/>
      <c r="F34" s="20"/>
      <c r="G34" s="20"/>
      <c r="H34" s="20"/>
      <c r="I34" s="20"/>
      <c r="J34" s="20"/>
      <c r="K34" s="20"/>
      <c r="L34" s="20"/>
      <c r="M34" s="20"/>
      <c r="N34" s="20"/>
      <c r="O34" s="20"/>
      <c r="P34" s="20"/>
      <c r="Q34" s="20"/>
      <c r="R34" s="20"/>
      <c r="S34" s="20"/>
      <c r="T34" s="20"/>
      <c r="U34" s="20"/>
      <c r="V34" s="20"/>
      <c r="W34" s="20"/>
      <c r="X34" s="20"/>
      <c r="Y34" s="21"/>
    </row>
    <row r="35" spans="1:25" ht="13" x14ac:dyDescent="0.15">
      <c r="A35" s="1"/>
      <c r="B35" s="1"/>
      <c r="C35" s="1"/>
      <c r="D35" s="1"/>
      <c r="E35" s="1"/>
      <c r="F35" s="1"/>
      <c r="G35" s="1"/>
      <c r="H35" s="1"/>
      <c r="I35" s="1"/>
      <c r="J35" s="1"/>
      <c r="K35" s="1"/>
      <c r="L35" s="1"/>
      <c r="M35" s="1"/>
      <c r="N35" s="1"/>
      <c r="O35" s="1"/>
      <c r="P35" s="1"/>
      <c r="Q35" s="1"/>
      <c r="R35" s="1"/>
      <c r="S35" s="1"/>
      <c r="T35" s="1"/>
      <c r="U35" s="1"/>
      <c r="V35" s="1"/>
      <c r="W35" s="1"/>
      <c r="X35" s="1"/>
      <c r="Y35" s="1"/>
    </row>
    <row r="36" spans="1:25" ht="13" x14ac:dyDescent="0.15">
      <c r="A36" s="2" t="s">
        <v>51</v>
      </c>
      <c r="B36" s="1"/>
      <c r="C36" s="1"/>
      <c r="D36" s="1"/>
      <c r="E36" s="1"/>
      <c r="F36" s="1"/>
      <c r="G36" s="1"/>
      <c r="H36" s="1"/>
      <c r="I36" s="1"/>
      <c r="J36" s="1"/>
      <c r="K36" s="1"/>
      <c r="L36" s="1"/>
      <c r="M36" s="1"/>
      <c r="N36" s="1"/>
      <c r="O36" s="1"/>
      <c r="P36" s="1"/>
      <c r="Q36" s="1"/>
      <c r="R36" s="1"/>
      <c r="S36" s="1"/>
      <c r="T36" s="1"/>
      <c r="U36" s="1"/>
      <c r="V36" s="1"/>
      <c r="W36" s="1"/>
      <c r="X36" s="1"/>
      <c r="Y36" s="1"/>
    </row>
    <row r="37" spans="1:25" ht="3.75" customHeight="1" x14ac:dyDescent="0.15">
      <c r="A37" s="2"/>
      <c r="B37" s="1"/>
      <c r="C37" s="1"/>
      <c r="D37" s="1"/>
      <c r="E37" s="1"/>
      <c r="F37" s="1"/>
      <c r="G37" s="1"/>
      <c r="H37" s="1"/>
      <c r="I37" s="1"/>
      <c r="J37" s="1"/>
      <c r="K37" s="1"/>
      <c r="L37" s="1"/>
      <c r="M37" s="1"/>
      <c r="N37" s="1"/>
      <c r="O37" s="1"/>
      <c r="P37" s="1"/>
      <c r="Q37" s="1"/>
      <c r="R37" s="1"/>
      <c r="S37" s="1"/>
      <c r="T37" s="1"/>
      <c r="U37" s="1"/>
      <c r="V37" s="1"/>
      <c r="W37" s="1"/>
      <c r="X37" s="1"/>
      <c r="Y37" s="1"/>
    </row>
    <row r="38" spans="1:25" ht="13" x14ac:dyDescent="0.15">
      <c r="A38" s="38" t="s">
        <v>50</v>
      </c>
      <c r="B38" s="38"/>
      <c r="C38" s="38"/>
      <c r="D38" s="38"/>
      <c r="E38" s="38"/>
      <c r="F38" s="38"/>
      <c r="G38" s="38"/>
      <c r="H38" s="38"/>
      <c r="I38" s="38"/>
      <c r="J38" s="38"/>
      <c r="K38" s="38"/>
      <c r="L38" s="38"/>
      <c r="M38" s="38"/>
      <c r="N38" s="38"/>
      <c r="O38" s="38"/>
      <c r="P38" s="38"/>
      <c r="Q38" s="38"/>
      <c r="R38" s="38"/>
      <c r="S38" s="38"/>
      <c r="T38" s="38"/>
      <c r="U38" s="38"/>
      <c r="V38" s="38"/>
      <c r="W38" s="38"/>
      <c r="X38" s="38"/>
      <c r="Y38" s="38"/>
    </row>
    <row r="39" spans="1:25" ht="3.7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row>
    <row r="40" spans="1:25" ht="13" x14ac:dyDescent="0.15">
      <c r="A40" s="134" t="s">
        <v>48</v>
      </c>
      <c r="B40" s="134"/>
      <c r="C40" s="134"/>
      <c r="D40" s="135"/>
      <c r="E40" s="135"/>
      <c r="F40" s="135"/>
      <c r="G40" s="135"/>
      <c r="H40" s="135"/>
      <c r="I40" s="135"/>
      <c r="J40" s="135"/>
      <c r="K40" s="135"/>
      <c r="L40" s="135"/>
      <c r="M40" s="16"/>
      <c r="N40" s="128" t="s">
        <v>181</v>
      </c>
      <c r="O40" s="128"/>
      <c r="P40" s="128"/>
      <c r="Q40" s="129"/>
      <c r="R40" s="129"/>
      <c r="S40" s="129"/>
      <c r="T40" s="129"/>
      <c r="U40" s="129"/>
      <c r="V40" s="129"/>
      <c r="W40" s="129"/>
      <c r="X40" s="129"/>
      <c r="Y40" s="129"/>
    </row>
    <row r="41" spans="1:25" ht="13" x14ac:dyDescent="0.15">
      <c r="A41" s="1"/>
      <c r="B41" s="1"/>
      <c r="C41" s="1"/>
      <c r="D41" s="1"/>
      <c r="E41" s="1"/>
      <c r="F41" s="1"/>
      <c r="G41" s="1"/>
      <c r="H41" s="1"/>
      <c r="I41" s="1"/>
      <c r="J41" s="1"/>
      <c r="K41" s="1"/>
      <c r="L41" s="1"/>
      <c r="M41" s="1"/>
      <c r="N41" s="1"/>
      <c r="O41" s="1"/>
      <c r="P41" s="1"/>
      <c r="Q41" s="1"/>
      <c r="R41" s="1"/>
      <c r="S41" s="1"/>
      <c r="T41" s="1"/>
      <c r="U41" s="1"/>
      <c r="V41" s="1"/>
      <c r="W41" s="1"/>
      <c r="X41" s="1"/>
      <c r="Y41" s="1"/>
    </row>
    <row r="42" spans="1:25" ht="13" x14ac:dyDescent="0.15">
      <c r="A42" s="38" t="s">
        <v>53</v>
      </c>
      <c r="B42" s="38"/>
      <c r="C42" s="38"/>
      <c r="D42" s="38"/>
      <c r="E42" s="38"/>
      <c r="F42" s="38"/>
      <c r="G42" s="38"/>
      <c r="H42" s="38"/>
      <c r="I42" s="38"/>
      <c r="J42" s="38"/>
      <c r="K42" s="38"/>
      <c r="L42" s="38"/>
      <c r="M42" s="38"/>
      <c r="N42" s="38"/>
      <c r="O42" s="38"/>
      <c r="P42" s="38"/>
      <c r="Q42" s="38"/>
      <c r="R42" s="38"/>
      <c r="S42" s="38"/>
      <c r="T42" s="38"/>
      <c r="U42" s="38"/>
      <c r="V42" s="38"/>
      <c r="W42" s="38"/>
      <c r="X42" s="38"/>
      <c r="Y42" s="38"/>
    </row>
    <row r="43" spans="1:25" ht="3.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row>
    <row r="44" spans="1:25" ht="13" x14ac:dyDescent="0.15">
      <c r="A44" s="134" t="s">
        <v>48</v>
      </c>
      <c r="B44" s="134"/>
      <c r="C44" s="134"/>
      <c r="D44" s="135"/>
      <c r="E44" s="135"/>
      <c r="F44" s="135"/>
      <c r="G44" s="135"/>
      <c r="H44" s="135"/>
      <c r="I44" s="135"/>
      <c r="J44" s="135"/>
      <c r="K44" s="135"/>
      <c r="L44" s="135"/>
      <c r="M44" s="16"/>
      <c r="N44" s="128" t="s">
        <v>181</v>
      </c>
      <c r="O44" s="128"/>
      <c r="P44" s="128"/>
      <c r="Q44" s="129"/>
      <c r="R44" s="129"/>
      <c r="S44" s="129"/>
      <c r="T44" s="129"/>
      <c r="U44" s="129"/>
      <c r="V44" s="129"/>
      <c r="W44" s="129"/>
      <c r="X44" s="129"/>
      <c r="Y44" s="129"/>
    </row>
    <row r="45" spans="1:25" ht="13" x14ac:dyDescent="0.15">
      <c r="A45" s="1"/>
      <c r="B45" s="1"/>
      <c r="C45" s="1"/>
      <c r="D45" s="1"/>
      <c r="E45" s="1"/>
      <c r="F45" s="1"/>
      <c r="G45" s="1"/>
      <c r="H45" s="1"/>
      <c r="I45" s="1"/>
      <c r="J45" s="1"/>
      <c r="K45" s="1"/>
      <c r="L45" s="1"/>
      <c r="M45" s="1"/>
      <c r="N45" s="1"/>
      <c r="O45" s="1"/>
      <c r="P45" s="1"/>
      <c r="Q45" s="1"/>
      <c r="R45" s="1"/>
      <c r="S45" s="1"/>
      <c r="T45" s="1"/>
      <c r="U45" s="1"/>
      <c r="V45" s="1"/>
      <c r="W45" s="1"/>
      <c r="X45" s="1"/>
      <c r="Y45" s="1"/>
    </row>
    <row r="46" spans="1:25" ht="13" x14ac:dyDescent="0.15">
      <c r="A46" s="38" t="s">
        <v>52</v>
      </c>
      <c r="B46" s="38"/>
      <c r="C46" s="38"/>
      <c r="D46" s="38"/>
      <c r="E46" s="38"/>
      <c r="F46" s="38"/>
      <c r="G46" s="38"/>
      <c r="H46" s="38"/>
      <c r="I46" s="38"/>
      <c r="J46" s="38"/>
      <c r="K46" s="38"/>
      <c r="L46" s="38"/>
      <c r="M46" s="38"/>
      <c r="N46" s="38"/>
      <c r="O46" s="38"/>
      <c r="P46" s="38"/>
      <c r="Q46" s="38"/>
      <c r="R46" s="38"/>
      <c r="S46" s="38"/>
      <c r="T46" s="38"/>
      <c r="U46" s="38"/>
      <c r="V46" s="38"/>
      <c r="W46" s="38"/>
      <c r="X46" s="38"/>
      <c r="Y46" s="38"/>
    </row>
    <row r="47" spans="1:25" ht="3.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row>
    <row r="48" spans="1:25" ht="13" x14ac:dyDescent="0.15">
      <c r="A48" s="134" t="s">
        <v>48</v>
      </c>
      <c r="B48" s="134"/>
      <c r="C48" s="134"/>
      <c r="D48" s="135"/>
      <c r="E48" s="135"/>
      <c r="F48" s="135"/>
      <c r="G48" s="135"/>
      <c r="H48" s="135"/>
      <c r="I48" s="135"/>
      <c r="J48" s="135"/>
      <c r="K48" s="135"/>
      <c r="L48" s="135"/>
      <c r="M48" s="16"/>
      <c r="N48" s="128" t="s">
        <v>49</v>
      </c>
      <c r="O48" s="128"/>
      <c r="P48" s="128"/>
      <c r="Q48" s="129"/>
      <c r="R48" s="129"/>
      <c r="S48" s="129"/>
      <c r="T48" s="129"/>
      <c r="U48" s="129"/>
      <c r="V48" s="129"/>
      <c r="W48" s="129"/>
      <c r="X48" s="129"/>
      <c r="Y48" s="129"/>
    </row>
    <row r="49" spans="1:25" ht="13" x14ac:dyDescent="0.15">
      <c r="A49" s="1"/>
      <c r="B49" s="1"/>
      <c r="C49" s="1"/>
      <c r="D49" s="1"/>
      <c r="E49" s="1"/>
      <c r="F49" s="1"/>
      <c r="G49" s="1"/>
      <c r="H49" s="1"/>
      <c r="I49" s="1"/>
      <c r="J49" s="1"/>
      <c r="K49" s="1"/>
      <c r="L49" s="1"/>
      <c r="M49" s="1"/>
      <c r="N49" s="1"/>
      <c r="O49" s="1"/>
      <c r="P49" s="1"/>
      <c r="Q49" s="1"/>
      <c r="R49" s="1"/>
      <c r="S49" s="1"/>
      <c r="T49" s="1"/>
      <c r="U49" s="1"/>
      <c r="V49" s="1"/>
      <c r="W49" s="1"/>
      <c r="X49" s="1"/>
      <c r="Y49" s="1"/>
    </row>
    <row r="50" spans="1:25" ht="13" x14ac:dyDescent="0.15">
      <c r="A50" s="177" t="s">
        <v>182</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row>
    <row r="51" spans="1:25" ht="13" x14ac:dyDescent="0.15">
      <c r="A51" s="1"/>
      <c r="B51" s="1"/>
      <c r="C51" s="1"/>
      <c r="D51" s="1"/>
      <c r="E51" s="1"/>
      <c r="F51" s="1"/>
      <c r="G51" s="1"/>
      <c r="H51" s="1"/>
      <c r="I51" s="1"/>
      <c r="J51" s="1"/>
      <c r="K51" s="1"/>
      <c r="L51" s="1"/>
      <c r="M51" s="1"/>
      <c r="N51" s="1"/>
      <c r="O51" s="1"/>
      <c r="P51" s="1"/>
      <c r="Q51" s="1"/>
      <c r="R51" s="1"/>
      <c r="S51" s="1"/>
      <c r="T51" s="1"/>
      <c r="U51" s="1"/>
      <c r="V51" s="1"/>
      <c r="W51" s="1"/>
      <c r="X51" s="1"/>
      <c r="Y51" s="1"/>
    </row>
    <row r="52" spans="1:25" ht="13" x14ac:dyDescent="0.15">
      <c r="A52" s="1"/>
      <c r="B52" s="1"/>
      <c r="C52" s="1"/>
      <c r="D52" s="1"/>
      <c r="E52" s="1"/>
      <c r="F52" s="1"/>
      <c r="G52" s="1"/>
      <c r="H52" s="1"/>
      <c r="I52" s="1"/>
      <c r="J52" s="1"/>
      <c r="K52" s="1"/>
      <c r="L52" s="1"/>
      <c r="M52" s="1"/>
      <c r="N52" s="1"/>
      <c r="O52" s="1"/>
      <c r="P52" s="1"/>
      <c r="Q52" s="1"/>
      <c r="R52" s="1"/>
      <c r="S52" s="1"/>
      <c r="T52" s="1"/>
      <c r="U52" s="1"/>
      <c r="V52" s="1"/>
      <c r="W52" s="1"/>
      <c r="X52" s="1"/>
      <c r="Y52" s="1"/>
    </row>
    <row r="53" spans="1:25" ht="13" x14ac:dyDescent="0.15">
      <c r="A53" s="1"/>
      <c r="B53" s="1"/>
      <c r="C53" s="1"/>
      <c r="D53" s="1"/>
      <c r="E53" s="1"/>
      <c r="F53" s="1"/>
      <c r="G53" s="1"/>
      <c r="H53" s="1"/>
      <c r="I53" s="1"/>
      <c r="J53" s="1"/>
      <c r="K53" s="1"/>
      <c r="L53" s="1"/>
      <c r="M53" s="1"/>
      <c r="N53" s="1"/>
      <c r="O53" s="1"/>
      <c r="P53" s="1"/>
      <c r="Q53" s="1"/>
      <c r="R53" s="1"/>
      <c r="S53" s="1"/>
      <c r="T53" s="1"/>
      <c r="U53" s="1"/>
      <c r="V53" s="1"/>
      <c r="W53" s="1"/>
      <c r="X53" s="1"/>
      <c r="Y53" s="1"/>
    </row>
    <row r="54" spans="1:25" ht="13" x14ac:dyDescent="0.15">
      <c r="A54" s="1"/>
      <c r="B54" s="1"/>
      <c r="C54" s="1"/>
      <c r="D54" s="1"/>
      <c r="E54" s="1"/>
      <c r="F54" s="1"/>
      <c r="G54" s="1"/>
      <c r="H54" s="1"/>
      <c r="I54" s="1"/>
      <c r="J54" s="1"/>
      <c r="K54" s="1"/>
      <c r="L54" s="1"/>
      <c r="M54" s="1"/>
      <c r="N54" s="1"/>
      <c r="O54" s="1"/>
      <c r="P54" s="1"/>
      <c r="Q54" s="1"/>
      <c r="R54" s="1"/>
      <c r="S54" s="1"/>
      <c r="T54" s="1"/>
      <c r="U54" s="1"/>
      <c r="V54" s="1"/>
      <c r="W54" s="1"/>
      <c r="X54" s="1"/>
      <c r="Y54" s="1"/>
    </row>
    <row r="55" spans="1:25" ht="13" x14ac:dyDescent="0.15">
      <c r="A55" s="1"/>
      <c r="B55" s="1"/>
      <c r="C55" s="1"/>
      <c r="D55" s="1"/>
      <c r="E55" s="1"/>
      <c r="F55" s="1"/>
      <c r="G55" s="1"/>
      <c r="H55" s="1"/>
      <c r="I55" s="1"/>
      <c r="J55" s="1"/>
      <c r="K55" s="1"/>
      <c r="L55" s="1"/>
      <c r="M55" s="1"/>
      <c r="N55" s="1"/>
      <c r="O55" s="1"/>
      <c r="P55" s="1"/>
      <c r="Q55" s="1"/>
      <c r="R55" s="1"/>
      <c r="S55" s="1"/>
      <c r="T55" s="1"/>
      <c r="U55" s="1"/>
      <c r="V55" s="1"/>
      <c r="W55" s="1"/>
      <c r="X55" s="1"/>
      <c r="Y55" s="1"/>
    </row>
    <row r="56" spans="1:25" ht="13" x14ac:dyDescent="0.15"/>
    <row r="57" spans="1:25" ht="13" x14ac:dyDescent="0.15"/>
    <row r="58" spans="1:25" ht="18.75" customHeight="1" x14ac:dyDescent="0.15"/>
    <row r="59" spans="1:25" ht="13" hidden="1" x14ac:dyDescent="0.15"/>
    <row r="60" spans="1:25" ht="13" hidden="1" x14ac:dyDescent="0.15"/>
    <row r="61" spans="1:25" ht="13" hidden="1" x14ac:dyDescent="0.15"/>
    <row r="62" spans="1:25" ht="13" hidden="1" x14ac:dyDescent="0.15"/>
    <row r="63" spans="1:25" ht="0" hidden="1" customHeight="1" x14ac:dyDescent="0.15"/>
    <row r="64" spans="1:25" ht="0" hidden="1" customHeight="1" x14ac:dyDescent="0.15"/>
    <row r="65" ht="0" hidden="1" customHeight="1" x14ac:dyDescent="0.15"/>
    <row r="66" ht="0" hidden="1" customHeight="1" x14ac:dyDescent="0.15"/>
    <row r="67" ht="0" hidden="1" customHeight="1" x14ac:dyDescent="0.15"/>
  </sheetData>
  <sheetProtection sheet="1" objects="1" scenarios="1" selectLockedCells="1"/>
  <customSheetViews>
    <customSheetView guid="{3F1193AC-8CFD-4F99-A2A4-73EA963C5A09}" showPageBreaks="1" showGridLines="0" hiddenRows="1" hiddenColumns="1" view="pageLayout" showRuler="0">
      <selection activeCell="W10" sqref="W10:Y10"/>
      <pageMargins left="0.70866141732283472" right="0.39370078740157483" top="0.39370078740157483" bottom="0.39370078740157483" header="0.31496062992125984" footer="0.31496062992125984"/>
      <pageSetup paperSize="9" orientation="portrait" r:id="rId1"/>
      <headerFooter>
        <oddHeader xml:space="preserve">&amp;L &amp;C &amp;R </oddHeader>
        <oddFooter xml:space="preserve">&amp;L &amp;C &amp;R </oddFooter>
      </headerFooter>
    </customSheetView>
  </customSheetViews>
  <mergeCells count="102">
    <mergeCell ref="A50:Y50"/>
    <mergeCell ref="A1:R1"/>
    <mergeCell ref="A30:Y30"/>
    <mergeCell ref="A31:Y31"/>
    <mergeCell ref="A33:C33"/>
    <mergeCell ref="N28:T28"/>
    <mergeCell ref="A27:G27"/>
    <mergeCell ref="H27:I27"/>
    <mergeCell ref="J27:L27"/>
    <mergeCell ref="N25:Y25"/>
    <mergeCell ref="E14:F14"/>
    <mergeCell ref="H14:I14"/>
    <mergeCell ref="A15:G15"/>
    <mergeCell ref="H15:I15"/>
    <mergeCell ref="A8:L8"/>
    <mergeCell ref="N8:Y8"/>
    <mergeCell ref="J10:L10"/>
    <mergeCell ref="J14:L14"/>
    <mergeCell ref="H16:I16"/>
    <mergeCell ref="J16:L16"/>
    <mergeCell ref="N15:T15"/>
    <mergeCell ref="H10:I10"/>
    <mergeCell ref="E10:F10"/>
    <mergeCell ref="E12:F12"/>
    <mergeCell ref="H12:I12"/>
    <mergeCell ref="J12:L12"/>
    <mergeCell ref="U9:V9"/>
    <mergeCell ref="W9:Y9"/>
    <mergeCell ref="N9:T9"/>
    <mergeCell ref="N10:T10"/>
    <mergeCell ref="U10:V10"/>
    <mergeCell ref="W10:Y10"/>
    <mergeCell ref="N14:T14"/>
    <mergeCell ref="U14:V14"/>
    <mergeCell ref="W14:Y14"/>
    <mergeCell ref="U15:V15"/>
    <mergeCell ref="W15:Y15"/>
    <mergeCell ref="W11:Y11"/>
    <mergeCell ref="N12:T12"/>
    <mergeCell ref="U12:V12"/>
    <mergeCell ref="W12:Y12"/>
    <mergeCell ref="N13:T13"/>
    <mergeCell ref="U13:V13"/>
    <mergeCell ref="W13:Y13"/>
    <mergeCell ref="N11:T11"/>
    <mergeCell ref="U11:V11"/>
    <mergeCell ref="N16:T16"/>
    <mergeCell ref="U16:V16"/>
    <mergeCell ref="W16:Y16"/>
    <mergeCell ref="N17:T17"/>
    <mergeCell ref="U17:V17"/>
    <mergeCell ref="W17:Y17"/>
    <mergeCell ref="U18:V18"/>
    <mergeCell ref="W18:Y18"/>
    <mergeCell ref="A16:G16"/>
    <mergeCell ref="A18:L18"/>
    <mergeCell ref="W19:Y19"/>
    <mergeCell ref="A48:C48"/>
    <mergeCell ref="D48:L48"/>
    <mergeCell ref="D40:L40"/>
    <mergeCell ref="A28:G28"/>
    <mergeCell ref="D33:L33"/>
    <mergeCell ref="H28:I28"/>
    <mergeCell ref="J28:L28"/>
    <mergeCell ref="U28:V28"/>
    <mergeCell ref="H26:I26"/>
    <mergeCell ref="N19:T19"/>
    <mergeCell ref="A25:L25"/>
    <mergeCell ref="U19:V19"/>
    <mergeCell ref="J26:L26"/>
    <mergeCell ref="N23:Y23"/>
    <mergeCell ref="A19:L23"/>
    <mergeCell ref="U26:V26"/>
    <mergeCell ref="W26:Y26"/>
    <mergeCell ref="U27:V27"/>
    <mergeCell ref="W27:Y27"/>
    <mergeCell ref="N26:T26"/>
    <mergeCell ref="N27:T27"/>
    <mergeCell ref="A2:Q2"/>
    <mergeCell ref="N48:P48"/>
    <mergeCell ref="Q48:Y48"/>
    <mergeCell ref="S1:Y5"/>
    <mergeCell ref="A6:R6"/>
    <mergeCell ref="A5:R5"/>
    <mergeCell ref="A4:R4"/>
    <mergeCell ref="A3:R3"/>
    <mergeCell ref="A44:C44"/>
    <mergeCell ref="D44:L44"/>
    <mergeCell ref="N44:P44"/>
    <mergeCell ref="Q44:Y44"/>
    <mergeCell ref="A40:C40"/>
    <mergeCell ref="N40:P40"/>
    <mergeCell ref="Q40:Y40"/>
    <mergeCell ref="W28:Y28"/>
    <mergeCell ref="J15:L15"/>
    <mergeCell ref="N21:T21"/>
    <mergeCell ref="U21:V21"/>
    <mergeCell ref="W21:Y21"/>
    <mergeCell ref="N20:T20"/>
    <mergeCell ref="U20:V20"/>
    <mergeCell ref="W20:Y20"/>
    <mergeCell ref="N18:T18"/>
  </mergeCells>
  <pageMargins left="0.70866141732283472" right="0.39370078740157483" top="0.39370078740157483" bottom="0.39370078740157483" header="0.31496062992125984" footer="0.31496062992125984"/>
  <pageSetup paperSize="9" scale="93" orientation="portrait" r:id="rId2"/>
  <headerFooter>
    <oddHeader xml:space="preserve">&amp;R </oddHeader>
    <oddFooter xml:space="preserve">&amp;R </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XFD145"/>
  <sheetViews>
    <sheetView showGridLines="0" showRowColHeaders="0" showRuler="0" view="pageLayout" zoomScaleNormal="100" workbookViewId="0">
      <selection activeCell="A25" sqref="A25"/>
    </sheetView>
  </sheetViews>
  <sheetFormatPr baseColWidth="10" defaultColWidth="0" defaultRowHeight="13" zeroHeight="1" x14ac:dyDescent="0.15"/>
  <cols>
    <col min="1" max="25" width="3.6640625" style="3" customWidth="1"/>
    <col min="26" max="26" width="0.1640625" style="3" customWidth="1"/>
    <col min="27" max="16383" width="11.33203125" style="3" hidden="1"/>
    <col min="16384" max="16384" width="11.33203125" style="3" hidden="1" customWidth="1"/>
  </cols>
  <sheetData>
    <row r="1" spans="1:25" x14ac:dyDescent="0.15">
      <c r="A1" s="131"/>
      <c r="B1" s="131"/>
      <c r="C1" s="131"/>
      <c r="D1" s="131"/>
      <c r="E1" s="131"/>
      <c r="F1" s="131"/>
      <c r="G1" s="131"/>
      <c r="H1" s="131"/>
      <c r="I1" s="131"/>
      <c r="J1" s="131"/>
      <c r="K1" s="131"/>
      <c r="L1" s="131"/>
      <c r="M1" s="131"/>
      <c r="N1" s="131"/>
      <c r="O1" s="131"/>
      <c r="P1" s="131"/>
      <c r="Q1" s="131"/>
      <c r="R1" s="131"/>
      <c r="S1" s="130"/>
      <c r="T1" s="130"/>
      <c r="U1" s="130"/>
      <c r="V1" s="130"/>
      <c r="W1" s="130"/>
      <c r="X1" s="130"/>
      <c r="Y1" s="130"/>
    </row>
    <row r="2" spans="1:25" s="26" customFormat="1" ht="16" x14ac:dyDescent="0.2">
      <c r="A2" s="127" t="s">
        <v>106</v>
      </c>
      <c r="B2" s="127"/>
      <c r="C2" s="127"/>
      <c r="D2" s="127"/>
      <c r="E2" s="127"/>
      <c r="F2" s="127"/>
      <c r="G2" s="127"/>
      <c r="H2" s="127"/>
      <c r="I2" s="127"/>
      <c r="J2" s="127"/>
      <c r="K2" s="127"/>
      <c r="L2" s="127"/>
      <c r="M2" s="127"/>
      <c r="N2" s="127"/>
      <c r="O2" s="127"/>
      <c r="P2" s="127"/>
      <c r="Q2" s="127"/>
      <c r="R2" s="27"/>
      <c r="S2" s="130"/>
      <c r="T2" s="130"/>
      <c r="U2" s="130"/>
      <c r="V2" s="130"/>
      <c r="W2" s="130"/>
      <c r="X2" s="130"/>
      <c r="Y2" s="130"/>
    </row>
    <row r="3" spans="1:25" x14ac:dyDescent="0.15">
      <c r="A3" s="133" t="str">
        <f>CONCATENATE("Budget / Abrechnung Hilfsmittel ",Stammdaten!F20)</f>
        <v xml:space="preserve">Budget / Abrechnung Hilfsmittel </v>
      </c>
      <c r="B3" s="133"/>
      <c r="C3" s="133"/>
      <c r="D3" s="133"/>
      <c r="E3" s="133"/>
      <c r="F3" s="133"/>
      <c r="G3" s="133"/>
      <c r="H3" s="133"/>
      <c r="I3" s="133"/>
      <c r="J3" s="133"/>
      <c r="K3" s="133"/>
      <c r="L3" s="133"/>
      <c r="M3" s="133"/>
      <c r="N3" s="133"/>
      <c r="O3" s="133"/>
      <c r="P3" s="133"/>
      <c r="Q3" s="133"/>
      <c r="R3" s="133"/>
      <c r="S3" s="130"/>
      <c r="T3" s="130"/>
      <c r="U3" s="130"/>
      <c r="V3" s="130"/>
      <c r="W3" s="130"/>
      <c r="X3" s="130"/>
      <c r="Y3" s="130"/>
    </row>
    <row r="4" spans="1:25" x14ac:dyDescent="0.15">
      <c r="A4" s="131"/>
      <c r="B4" s="131"/>
      <c r="C4" s="131"/>
      <c r="D4" s="131"/>
      <c r="E4" s="131"/>
      <c r="F4" s="131"/>
      <c r="G4" s="131"/>
      <c r="H4" s="131"/>
      <c r="I4" s="131"/>
      <c r="J4" s="131"/>
      <c r="K4" s="131"/>
      <c r="L4" s="131"/>
      <c r="M4" s="131"/>
      <c r="N4" s="131"/>
      <c r="O4" s="131"/>
      <c r="P4" s="131"/>
      <c r="Q4" s="131"/>
      <c r="R4" s="131"/>
      <c r="S4" s="130"/>
      <c r="T4" s="130"/>
      <c r="U4" s="130"/>
      <c r="V4" s="130"/>
      <c r="W4" s="130"/>
      <c r="X4" s="130"/>
      <c r="Y4" s="130"/>
    </row>
    <row r="5" spans="1:25" ht="10.5" customHeight="1" x14ac:dyDescent="0.15">
      <c r="A5" s="24"/>
      <c r="B5" s="24"/>
      <c r="C5" s="24"/>
      <c r="D5" s="24"/>
      <c r="E5" s="24"/>
      <c r="F5" s="24"/>
      <c r="G5" s="24"/>
      <c r="H5" s="24"/>
      <c r="I5" s="24"/>
      <c r="J5" s="24"/>
      <c r="K5" s="24"/>
      <c r="L5" s="24"/>
      <c r="M5" s="24"/>
      <c r="N5" s="24"/>
      <c r="O5" s="24"/>
      <c r="P5" s="24"/>
      <c r="Q5" s="24"/>
      <c r="R5" s="24"/>
      <c r="S5" s="24"/>
      <c r="T5" s="24"/>
      <c r="U5" s="24"/>
      <c r="V5" s="24"/>
      <c r="W5" s="24"/>
      <c r="X5" s="24"/>
      <c r="Y5" s="24"/>
    </row>
    <row r="6" spans="1:25" x14ac:dyDescent="0.15">
      <c r="A6" s="202" t="s">
        <v>86</v>
      </c>
      <c r="B6" s="202"/>
      <c r="C6" s="202"/>
      <c r="D6" s="202"/>
      <c r="E6" s="202"/>
      <c r="F6" s="202"/>
      <c r="G6" s="202"/>
      <c r="H6" s="202"/>
      <c r="I6" s="202"/>
      <c r="J6" s="202"/>
      <c r="K6" s="202"/>
      <c r="L6" s="202"/>
      <c r="M6" s="2"/>
      <c r="N6" s="202" t="s">
        <v>87</v>
      </c>
      <c r="O6" s="202"/>
      <c r="P6" s="202"/>
      <c r="Q6" s="202"/>
      <c r="R6" s="202"/>
      <c r="S6" s="202"/>
      <c r="T6" s="202"/>
      <c r="U6" s="202"/>
      <c r="V6" s="202"/>
      <c r="W6" s="202"/>
      <c r="X6" s="202"/>
      <c r="Y6" s="202"/>
    </row>
    <row r="7" spans="1:25" x14ac:dyDescent="0.15">
      <c r="A7" s="166" t="s">
        <v>164</v>
      </c>
      <c r="B7" s="167"/>
      <c r="C7" s="167"/>
      <c r="D7" s="167"/>
      <c r="E7" s="167"/>
      <c r="F7" s="167"/>
      <c r="G7" s="167"/>
      <c r="H7" s="167"/>
      <c r="I7" s="167"/>
      <c r="J7" s="167"/>
      <c r="K7" s="167"/>
      <c r="L7" s="193"/>
      <c r="M7" s="1"/>
      <c r="N7" s="166" t="s">
        <v>171</v>
      </c>
      <c r="O7" s="167"/>
      <c r="P7" s="167"/>
      <c r="Q7" s="167"/>
      <c r="R7" s="167"/>
      <c r="S7" s="167"/>
      <c r="T7" s="167"/>
      <c r="U7" s="167"/>
      <c r="V7" s="167"/>
      <c r="W7" s="167"/>
      <c r="X7" s="167"/>
      <c r="Y7" s="193"/>
    </row>
    <row r="8" spans="1:25" x14ac:dyDescent="0.15">
      <c r="A8" s="10" t="e">
        <f>IF(E8&lt;&gt;0,Budget!$A$10,0)</f>
        <v>#N/A</v>
      </c>
      <c r="B8" s="8" t="s">
        <v>26</v>
      </c>
      <c r="C8" s="9" t="s">
        <v>24</v>
      </c>
      <c r="D8" s="37" t="s">
        <v>23</v>
      </c>
      <c r="E8" s="191" t="e">
        <f>INDEX(Kostensaetze!$B$4:$O$12,MATCH(Stammdaten!$F$19,Kostensaetze!$A$4:$A$12,0),MATCH("LHB",Kostensaetze!$B$3:$O$3,0))</f>
        <v>#N/A</v>
      </c>
      <c r="F8" s="191"/>
      <c r="G8" s="8"/>
      <c r="H8" s="169" t="s">
        <v>23</v>
      </c>
      <c r="I8" s="169"/>
      <c r="J8" s="170" t="e">
        <f>A8*E8</f>
        <v>#N/A</v>
      </c>
      <c r="K8" s="170"/>
      <c r="L8" s="171"/>
      <c r="M8" s="16"/>
      <c r="N8" s="10" t="e">
        <f>A8</f>
        <v>#N/A</v>
      </c>
      <c r="O8" s="8" t="s">
        <v>26</v>
      </c>
      <c r="P8" s="9" t="s">
        <v>24</v>
      </c>
      <c r="Q8" s="37" t="s">
        <v>23</v>
      </c>
      <c r="R8" s="191">
        <f>Kostensaetze!B27</f>
        <v>25</v>
      </c>
      <c r="S8" s="191"/>
      <c r="T8" s="8"/>
      <c r="U8" s="169" t="s">
        <v>23</v>
      </c>
      <c r="V8" s="169"/>
      <c r="W8" s="170" t="e">
        <f>N8*R8</f>
        <v>#N/A</v>
      </c>
      <c r="X8" s="170"/>
      <c r="Y8" s="171"/>
    </row>
    <row r="9" spans="1:25" x14ac:dyDescent="0.15">
      <c r="A9" s="166" t="s">
        <v>128</v>
      </c>
      <c r="B9" s="167"/>
      <c r="C9" s="167"/>
      <c r="D9" s="167"/>
      <c r="E9" s="167"/>
      <c r="F9" s="167"/>
      <c r="G9" s="167"/>
      <c r="H9" s="167"/>
      <c r="I9" s="167"/>
      <c r="J9" s="167"/>
      <c r="K9" s="167"/>
      <c r="L9" s="193"/>
      <c r="M9" s="1"/>
      <c r="N9" s="166" t="s">
        <v>129</v>
      </c>
      <c r="O9" s="167"/>
      <c r="P9" s="167"/>
      <c r="Q9" s="167"/>
      <c r="R9" s="167"/>
      <c r="S9" s="167"/>
      <c r="T9" s="167"/>
      <c r="U9" s="167"/>
      <c r="V9" s="167"/>
      <c r="W9" s="167"/>
      <c r="X9" s="167"/>
      <c r="Y9" s="193"/>
    </row>
    <row r="10" spans="1:25" x14ac:dyDescent="0.15">
      <c r="A10" s="10" t="e">
        <f>IF(E10&lt;&gt;0,Budget!$A$10,0)</f>
        <v>#N/A</v>
      </c>
      <c r="B10" s="8" t="s">
        <v>26</v>
      </c>
      <c r="C10" s="9" t="s">
        <v>24</v>
      </c>
      <c r="D10" s="73" t="s">
        <v>23</v>
      </c>
      <c r="E10" s="191" t="e">
        <f>INDEX(Kostensaetze!$B$4:$O$12,MATCH(Stammdaten!$F$19,Kostensaetze!$A$4:$A$12,0),MATCH("Cudesch",Kostensaetze!$B$3:$O$3,0))</f>
        <v>#N/A</v>
      </c>
      <c r="F10" s="191"/>
      <c r="G10" s="8"/>
      <c r="H10" s="169" t="s">
        <v>23</v>
      </c>
      <c r="I10" s="169"/>
      <c r="J10" s="170" t="e">
        <f>A10*E10</f>
        <v>#N/A</v>
      </c>
      <c r="K10" s="170"/>
      <c r="L10" s="171"/>
      <c r="M10" s="16"/>
      <c r="N10" s="10" t="e">
        <f>A10</f>
        <v>#N/A</v>
      </c>
      <c r="O10" s="8" t="s">
        <v>26</v>
      </c>
      <c r="P10" s="9" t="s">
        <v>24</v>
      </c>
      <c r="Q10" s="37" t="s">
        <v>23</v>
      </c>
      <c r="R10" s="191">
        <f>Kostensaetze!B28</f>
        <v>25</v>
      </c>
      <c r="S10" s="191"/>
      <c r="T10" s="8"/>
      <c r="U10" s="169" t="s">
        <v>23</v>
      </c>
      <c r="V10" s="169"/>
      <c r="W10" s="170" t="e">
        <f>N10*R10</f>
        <v>#N/A</v>
      </c>
      <c r="X10" s="170"/>
      <c r="Y10" s="171"/>
    </row>
    <row r="11" spans="1:25" x14ac:dyDescent="0.15">
      <c r="A11" s="166" t="s">
        <v>125</v>
      </c>
      <c r="B11" s="167"/>
      <c r="C11" s="167"/>
      <c r="D11" s="167"/>
      <c r="E11" s="167"/>
      <c r="F11" s="167"/>
      <c r="G11" s="167"/>
      <c r="H11" s="167"/>
      <c r="I11" s="167"/>
      <c r="J11" s="167"/>
      <c r="K11" s="167"/>
      <c r="L11" s="193"/>
      <c r="M11" s="1"/>
      <c r="N11" s="166" t="s">
        <v>130</v>
      </c>
      <c r="O11" s="167"/>
      <c r="P11" s="167"/>
      <c r="Q11" s="167"/>
      <c r="R11" s="167"/>
      <c r="S11" s="167"/>
      <c r="T11" s="167"/>
      <c r="U11" s="167"/>
      <c r="V11" s="167"/>
      <c r="W11" s="167"/>
      <c r="X11" s="167"/>
      <c r="Y11" s="193"/>
    </row>
    <row r="12" spans="1:25" x14ac:dyDescent="0.15">
      <c r="A12" s="10" t="e">
        <f>IF(E12&lt;&gt;0,Budget!$A$10,0)</f>
        <v>#N/A</v>
      </c>
      <c r="B12" s="8" t="s">
        <v>26</v>
      </c>
      <c r="C12" s="9" t="s">
        <v>24</v>
      </c>
      <c r="D12" s="73" t="s">
        <v>23</v>
      </c>
      <c r="E12" s="191" t="e">
        <f>INDEX(Kostensaetze!$B$4:$O$12,MATCH(Stammdaten!$F$19,Kostensaetze!$A$4:$A$12,0),MATCH("Broschüre Sicherheit",Kostensaetze!$B$3:$O$3,0))</f>
        <v>#N/A</v>
      </c>
      <c r="F12" s="191"/>
      <c r="G12" s="8"/>
      <c r="H12" s="169" t="s">
        <v>23</v>
      </c>
      <c r="I12" s="169"/>
      <c r="J12" s="170" t="e">
        <f>A12*E12</f>
        <v>#N/A</v>
      </c>
      <c r="K12" s="170"/>
      <c r="L12" s="171"/>
      <c r="M12" s="1"/>
      <c r="N12" s="10" t="e">
        <f>A18</f>
        <v>#N/A</v>
      </c>
      <c r="O12" s="8" t="s">
        <v>26</v>
      </c>
      <c r="P12" s="9" t="s">
        <v>24</v>
      </c>
      <c r="Q12" s="73" t="s">
        <v>23</v>
      </c>
      <c r="R12" s="191">
        <f>Kostensaetze!B29</f>
        <v>6.5</v>
      </c>
      <c r="S12" s="191"/>
      <c r="T12" s="8"/>
      <c r="U12" s="169" t="s">
        <v>23</v>
      </c>
      <c r="V12" s="169"/>
      <c r="W12" s="170" t="e">
        <f>N12*R12</f>
        <v>#N/A</v>
      </c>
      <c r="X12" s="170"/>
      <c r="Y12" s="171"/>
    </row>
    <row r="13" spans="1:25" x14ac:dyDescent="0.15">
      <c r="A13" s="196" t="s">
        <v>165</v>
      </c>
      <c r="B13" s="197"/>
      <c r="C13" s="197"/>
      <c r="D13" s="197"/>
      <c r="E13" s="197"/>
      <c r="F13" s="197"/>
      <c r="G13" s="197"/>
      <c r="H13" s="197"/>
      <c r="I13" s="197"/>
      <c r="J13" s="197"/>
      <c r="K13" s="197"/>
      <c r="L13" s="198"/>
      <c r="M13" s="1"/>
      <c r="N13" s="166" t="s">
        <v>131</v>
      </c>
      <c r="O13" s="167"/>
      <c r="P13" s="167"/>
      <c r="Q13" s="167"/>
      <c r="R13" s="167"/>
      <c r="S13" s="167"/>
      <c r="T13" s="167"/>
      <c r="U13" s="167"/>
      <c r="V13" s="167"/>
      <c r="W13" s="167"/>
      <c r="X13" s="167"/>
      <c r="Y13" s="193"/>
    </row>
    <row r="14" spans="1:25" x14ac:dyDescent="0.15">
      <c r="A14" s="10" t="e">
        <f>IF(E14&lt;&gt;0,Budget!$A$10,0)</f>
        <v>#N/A</v>
      </c>
      <c r="B14" s="8" t="s">
        <v>26</v>
      </c>
      <c r="C14" s="9" t="s">
        <v>24</v>
      </c>
      <c r="D14" s="8" t="s">
        <v>23</v>
      </c>
      <c r="E14" s="191" t="e">
        <f>INDEX(Kostensaetze!$B$16:$O$24,MATCH(Stammdaten!$F$19,Kostensaetze!$A$16:$A$24,0),MATCH("LHB",Kostensaetze!$B$15:$O$15,0))</f>
        <v>#N/A</v>
      </c>
      <c r="F14" s="191"/>
      <c r="G14" s="8"/>
      <c r="H14" s="169" t="s">
        <v>23</v>
      </c>
      <c r="I14" s="169"/>
      <c r="J14" s="170" t="e">
        <f>A14*E14</f>
        <v>#N/A</v>
      </c>
      <c r="K14" s="170"/>
      <c r="L14" s="171"/>
      <c r="M14" s="1"/>
      <c r="N14" s="10" t="e">
        <f>A12</f>
        <v>#N/A</v>
      </c>
      <c r="O14" s="8" t="s">
        <v>26</v>
      </c>
      <c r="P14" s="9" t="s">
        <v>24</v>
      </c>
      <c r="Q14" s="73" t="s">
        <v>23</v>
      </c>
      <c r="R14" s="191">
        <f>Kostensaetze!B30</f>
        <v>5</v>
      </c>
      <c r="S14" s="191"/>
      <c r="T14" s="8"/>
      <c r="U14" s="169" t="s">
        <v>23</v>
      </c>
      <c r="V14" s="169"/>
      <c r="W14" s="170" t="e">
        <f>N14*R14</f>
        <v>#N/A</v>
      </c>
      <c r="X14" s="170"/>
      <c r="Y14" s="171"/>
    </row>
    <row r="15" spans="1:25" ht="14" thickBot="1" x14ac:dyDescent="0.2">
      <c r="A15" s="196" t="s">
        <v>127</v>
      </c>
      <c r="B15" s="197"/>
      <c r="C15" s="197"/>
      <c r="D15" s="197"/>
      <c r="E15" s="197"/>
      <c r="F15" s="197"/>
      <c r="G15" s="197"/>
      <c r="H15" s="197"/>
      <c r="I15" s="197"/>
      <c r="J15" s="197"/>
      <c r="K15" s="197"/>
      <c r="L15" s="198"/>
      <c r="M15" s="1"/>
      <c r="N15" s="140" t="s">
        <v>41</v>
      </c>
      <c r="O15" s="141"/>
      <c r="P15" s="141"/>
      <c r="Q15" s="141"/>
      <c r="R15" s="141"/>
      <c r="S15" s="141"/>
      <c r="T15" s="141"/>
      <c r="U15" s="142" t="s">
        <v>23</v>
      </c>
      <c r="V15" s="142"/>
      <c r="W15" s="136" t="e">
        <f>SUM(W8:W14)</f>
        <v>#N/A</v>
      </c>
      <c r="X15" s="136"/>
      <c r="Y15" s="137"/>
    </row>
    <row r="16" spans="1:25" ht="14" thickTop="1" x14ac:dyDescent="0.15">
      <c r="A16" s="10" t="e">
        <f>IF(E16&lt;&gt;0,Budget!$A$10,0)</f>
        <v>#N/A</v>
      </c>
      <c r="B16" s="8" t="s">
        <v>26</v>
      </c>
      <c r="C16" s="9" t="s">
        <v>24</v>
      </c>
      <c r="D16" s="8" t="s">
        <v>23</v>
      </c>
      <c r="E16" s="191" t="e">
        <f>INDEX(Kostensaetze!$B$16:$O$24,MATCH(Stammdaten!$F$19,Kostensaetze!$A$16:$A$24,0),MATCH("Cudesch",Kostensaetze!$B$15:$O$15,0))</f>
        <v>#N/A</v>
      </c>
      <c r="F16" s="191"/>
      <c r="G16" s="8"/>
      <c r="H16" s="169" t="s">
        <v>23</v>
      </c>
      <c r="I16" s="169"/>
      <c r="J16" s="170" t="e">
        <f>A16*E16</f>
        <v>#N/A</v>
      </c>
      <c r="K16" s="170"/>
      <c r="L16" s="171"/>
      <c r="M16" s="1"/>
      <c r="N16" s="86"/>
      <c r="O16" s="86"/>
      <c r="P16" s="86"/>
      <c r="Q16" s="86"/>
      <c r="R16" s="86"/>
      <c r="S16" s="86"/>
      <c r="T16" s="86"/>
      <c r="U16" s="86"/>
      <c r="V16" s="86"/>
      <c r="W16" s="86"/>
      <c r="X16" s="86"/>
      <c r="Y16" s="86"/>
    </row>
    <row r="17" spans="1:16384" ht="12.75" customHeight="1" x14ac:dyDescent="0.15">
      <c r="A17" s="17" t="s">
        <v>126</v>
      </c>
      <c r="B17" s="16"/>
      <c r="C17" s="16"/>
      <c r="D17" s="16"/>
      <c r="E17" s="16"/>
      <c r="F17" s="16"/>
      <c r="G17" s="16"/>
      <c r="H17" s="16"/>
      <c r="I17" s="16"/>
      <c r="J17" s="16"/>
      <c r="K17" s="16"/>
      <c r="L17" s="18"/>
      <c r="M17" s="1"/>
      <c r="N17" s="201" t="s">
        <v>95</v>
      </c>
      <c r="O17" s="201"/>
      <c r="P17" s="201"/>
      <c r="Q17" s="201"/>
      <c r="R17" s="201"/>
      <c r="S17" s="201"/>
      <c r="T17" s="201"/>
      <c r="U17" s="201"/>
      <c r="V17" s="201"/>
      <c r="W17" s="201"/>
      <c r="X17" s="201"/>
      <c r="Y17" s="201"/>
    </row>
    <row r="18" spans="1:16384" x14ac:dyDescent="0.15">
      <c r="A18" s="10" t="e">
        <f>IF(E18&lt;&gt;0,Budget!$A$10,0)</f>
        <v>#N/A</v>
      </c>
      <c r="B18" s="8" t="s">
        <v>26</v>
      </c>
      <c r="C18" s="9" t="s">
        <v>24</v>
      </c>
      <c r="D18" s="8" t="s">
        <v>23</v>
      </c>
      <c r="E18" s="190" t="e">
        <f>INDEX(Kostensaetze!$B$16:$O$24,MATCH(Stammdaten!$F$19,Kostensaetze!$A$16:$A$24,0),MATCH("Stufenmethodik",Kostensaetze!$B$15:$O$15,0))</f>
        <v>#N/A</v>
      </c>
      <c r="F18" s="190"/>
      <c r="G18" s="7"/>
      <c r="H18" s="63" t="s">
        <v>23</v>
      </c>
      <c r="I18" s="63"/>
      <c r="J18" s="164" t="e">
        <f>A18*E18</f>
        <v>#N/A</v>
      </c>
      <c r="K18" s="164"/>
      <c r="L18" s="165"/>
      <c r="M18" s="1"/>
      <c r="N18" s="166" t="s">
        <v>46</v>
      </c>
      <c r="O18" s="167"/>
      <c r="P18" s="167"/>
      <c r="Q18" s="167"/>
      <c r="R18" s="167"/>
      <c r="S18" s="167"/>
      <c r="T18" s="167"/>
      <c r="U18" s="150" t="s">
        <v>23</v>
      </c>
      <c r="V18" s="150"/>
      <c r="W18" s="152" t="e">
        <f>W15</f>
        <v>#N/A</v>
      </c>
      <c r="X18" s="152"/>
      <c r="Y18" s="153"/>
    </row>
    <row r="19" spans="1:16384" ht="14" thickBot="1" x14ac:dyDescent="0.2">
      <c r="A19" s="140" t="s">
        <v>28</v>
      </c>
      <c r="B19" s="141"/>
      <c r="C19" s="141"/>
      <c r="D19" s="141"/>
      <c r="E19" s="141"/>
      <c r="F19" s="148"/>
      <c r="G19" s="148"/>
      <c r="H19" s="194" t="s">
        <v>23</v>
      </c>
      <c r="I19" s="194"/>
      <c r="J19" s="199" t="e">
        <f>SUM(J8:J18,)</f>
        <v>#N/A</v>
      </c>
      <c r="K19" s="199"/>
      <c r="L19" s="200"/>
      <c r="M19" s="1"/>
      <c r="N19" s="168" t="s">
        <v>45</v>
      </c>
      <c r="O19" s="148"/>
      <c r="P19" s="148"/>
      <c r="Q19" s="148"/>
      <c r="R19" s="148"/>
      <c r="S19" s="148"/>
      <c r="T19" s="148"/>
      <c r="U19" s="163" t="s">
        <v>23</v>
      </c>
      <c r="V19" s="163"/>
      <c r="W19" s="164" t="e">
        <f>$J$19</f>
        <v>#N/A</v>
      </c>
      <c r="X19" s="164"/>
      <c r="Y19" s="165"/>
    </row>
    <row r="20" spans="1:16384" s="25" customFormat="1" ht="11.25" customHeight="1" thickTop="1" thickBot="1" x14ac:dyDescent="0.2">
      <c r="A20" s="75"/>
      <c r="B20" s="75"/>
      <c r="C20" s="75"/>
      <c r="D20" s="75"/>
      <c r="E20" s="75"/>
      <c r="F20" s="75"/>
      <c r="G20" s="75"/>
      <c r="H20" s="75"/>
      <c r="I20" s="75"/>
      <c r="J20" s="75"/>
      <c r="K20" s="75"/>
      <c r="L20" s="75"/>
      <c r="M20" s="1"/>
      <c r="N20" s="140" t="s">
        <v>95</v>
      </c>
      <c r="O20" s="141"/>
      <c r="P20" s="141"/>
      <c r="Q20" s="141"/>
      <c r="R20" s="141"/>
      <c r="S20" s="141"/>
      <c r="T20" s="141"/>
      <c r="U20" s="142" t="s">
        <v>23</v>
      </c>
      <c r="V20" s="142"/>
      <c r="W20" s="136" t="e">
        <f>W18-W19</f>
        <v>#N/A</v>
      </c>
      <c r="X20" s="136"/>
      <c r="Y20" s="137"/>
    </row>
    <row r="21" spans="1:16384" ht="6.75" customHeight="1" thickTop="1" x14ac:dyDescent="0.15">
      <c r="A21" s="29"/>
      <c r="B21" s="29"/>
      <c r="C21" s="29"/>
      <c r="D21" s="29"/>
      <c r="E21" s="29"/>
      <c r="F21" s="29"/>
      <c r="G21" s="29"/>
      <c r="H21" s="29"/>
      <c r="I21" s="29"/>
      <c r="J21" s="29"/>
      <c r="K21" s="29"/>
      <c r="L21" s="29"/>
      <c r="M21" s="29"/>
      <c r="N21" s="29"/>
      <c r="O21" s="29"/>
      <c r="P21" s="29"/>
      <c r="Q21" s="29"/>
      <c r="R21" s="29"/>
      <c r="S21" s="29"/>
      <c r="T21" s="29"/>
      <c r="U21" s="29"/>
      <c r="V21" s="29"/>
      <c r="W21" s="29"/>
      <c r="X21" s="29"/>
      <c r="Y21" s="29"/>
    </row>
    <row r="22" spans="1:16384" ht="6.75" customHeight="1" x14ac:dyDescent="0.15">
      <c r="A22" s="28"/>
      <c r="B22" s="28"/>
      <c r="C22" s="28"/>
      <c r="D22" s="28"/>
      <c r="E22" s="28"/>
      <c r="F22" s="28"/>
      <c r="G22" s="28"/>
      <c r="H22" s="28"/>
      <c r="I22" s="28"/>
      <c r="J22" s="28"/>
      <c r="K22" s="28"/>
      <c r="L22" s="28"/>
      <c r="M22" s="28"/>
      <c r="N22" s="28"/>
      <c r="O22" s="28"/>
      <c r="P22" s="28"/>
      <c r="Q22" s="28"/>
      <c r="R22" s="28"/>
      <c r="S22" s="28"/>
      <c r="T22" s="28"/>
      <c r="U22" s="28"/>
      <c r="V22" s="28"/>
      <c r="W22" s="28"/>
      <c r="X22" s="28"/>
      <c r="Y22" s="28"/>
    </row>
    <row r="23" spans="1:16384" ht="12.75" customHeight="1" x14ac:dyDescent="0.15">
      <c r="A23" s="133" t="s">
        <v>88</v>
      </c>
      <c r="B23" s="133"/>
      <c r="C23" s="133"/>
      <c r="D23" s="133"/>
      <c r="E23" s="133"/>
      <c r="F23" s="133"/>
      <c r="G23" s="133"/>
      <c r="H23" s="133"/>
      <c r="I23" s="133"/>
      <c r="J23" s="133"/>
      <c r="K23" s="133"/>
      <c r="L23" s="133"/>
      <c r="N23" s="133" t="s">
        <v>173</v>
      </c>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3"/>
      <c r="II23" s="133"/>
      <c r="IJ23" s="133"/>
      <c r="IK23" s="133"/>
      <c r="IL23" s="133"/>
      <c r="IM23" s="133"/>
      <c r="IN23" s="133"/>
      <c r="IO23" s="133"/>
      <c r="IP23" s="133"/>
      <c r="IQ23" s="133"/>
      <c r="IR23" s="133"/>
      <c r="IS23" s="133"/>
      <c r="IT23" s="133"/>
      <c r="IU23" s="133"/>
      <c r="IV23" s="133"/>
      <c r="IW23" s="133"/>
      <c r="IX23" s="133"/>
      <c r="IY23" s="133"/>
      <c r="IZ23" s="133"/>
      <c r="JA23" s="133"/>
      <c r="JB23" s="133"/>
      <c r="JC23" s="133"/>
      <c r="JD23" s="133"/>
      <c r="JE23" s="133"/>
      <c r="JF23" s="133"/>
      <c r="JG23" s="133"/>
      <c r="JH23" s="133"/>
      <c r="JI23" s="133"/>
      <c r="JJ23" s="133"/>
      <c r="JK23" s="133"/>
      <c r="JL23" s="133"/>
      <c r="JM23" s="133"/>
      <c r="JN23" s="133"/>
      <c r="JO23" s="133"/>
      <c r="JP23" s="133"/>
      <c r="JQ23" s="133"/>
      <c r="JR23" s="133"/>
      <c r="JS23" s="133"/>
      <c r="JT23" s="133"/>
      <c r="JU23" s="133"/>
      <c r="JV23" s="133"/>
      <c r="JW23" s="133"/>
      <c r="JX23" s="133"/>
      <c r="JY23" s="133"/>
      <c r="JZ23" s="133"/>
      <c r="KA23" s="133"/>
      <c r="KB23" s="133"/>
      <c r="KC23" s="133"/>
      <c r="KD23" s="133"/>
      <c r="KE23" s="133"/>
      <c r="KF23" s="133"/>
      <c r="KG23" s="133"/>
      <c r="KH23" s="133"/>
      <c r="KI23" s="133"/>
      <c r="KJ23" s="133"/>
      <c r="KK23" s="133"/>
      <c r="KL23" s="133"/>
      <c r="KM23" s="133"/>
      <c r="KN23" s="133"/>
      <c r="KO23" s="133"/>
      <c r="KP23" s="133"/>
      <c r="KQ23" s="133"/>
      <c r="KR23" s="133"/>
      <c r="KS23" s="133"/>
      <c r="KT23" s="133"/>
      <c r="KU23" s="133"/>
      <c r="KV23" s="133"/>
      <c r="KW23" s="133"/>
      <c r="KX23" s="133"/>
      <c r="KY23" s="133"/>
      <c r="KZ23" s="133"/>
      <c r="LA23" s="133"/>
      <c r="LB23" s="133"/>
      <c r="LC23" s="133"/>
      <c r="LD23" s="133"/>
      <c r="LE23" s="133"/>
      <c r="LF23" s="133"/>
      <c r="LG23" s="133"/>
      <c r="LH23" s="133"/>
      <c r="LI23" s="133"/>
      <c r="LJ23" s="133"/>
      <c r="LK23" s="133"/>
      <c r="LL23" s="133"/>
      <c r="LM23" s="133"/>
      <c r="LN23" s="133"/>
      <c r="LO23" s="133"/>
      <c r="LP23" s="133"/>
      <c r="LQ23" s="133"/>
      <c r="LR23" s="133"/>
      <c r="LS23" s="133"/>
      <c r="LT23" s="133"/>
      <c r="LU23" s="133"/>
      <c r="LV23" s="133"/>
      <c r="LW23" s="133"/>
      <c r="LX23" s="133"/>
      <c r="LY23" s="133"/>
      <c r="LZ23" s="133"/>
      <c r="MA23" s="133"/>
      <c r="MB23" s="133"/>
      <c r="MC23" s="133"/>
      <c r="MD23" s="133"/>
      <c r="ME23" s="133"/>
      <c r="MF23" s="133"/>
      <c r="MG23" s="133"/>
      <c r="MH23" s="133"/>
      <c r="MI23" s="133"/>
      <c r="MJ23" s="133"/>
      <c r="MK23" s="133"/>
      <c r="ML23" s="133"/>
      <c r="MM23" s="133"/>
      <c r="MN23" s="133"/>
      <c r="MO23" s="133"/>
      <c r="MP23" s="133"/>
      <c r="MQ23" s="133"/>
      <c r="MR23" s="133"/>
      <c r="MS23" s="133"/>
      <c r="MT23" s="133"/>
      <c r="MU23" s="133"/>
      <c r="MV23" s="133"/>
      <c r="MW23" s="133"/>
      <c r="MX23" s="133"/>
      <c r="MY23" s="133"/>
      <c r="MZ23" s="133"/>
      <c r="NA23" s="133"/>
      <c r="NB23" s="133"/>
      <c r="NC23" s="133"/>
      <c r="ND23" s="133"/>
      <c r="NE23" s="133"/>
      <c r="NF23" s="133"/>
      <c r="NG23" s="133"/>
      <c r="NH23" s="133"/>
      <c r="NI23" s="133"/>
      <c r="NJ23" s="133"/>
      <c r="NK23" s="133"/>
      <c r="NL23" s="133"/>
      <c r="NM23" s="133"/>
      <c r="NN23" s="133"/>
      <c r="NO23" s="133"/>
      <c r="NP23" s="133"/>
      <c r="NQ23" s="133"/>
      <c r="NR23" s="133"/>
      <c r="NS23" s="133"/>
      <c r="NT23" s="133"/>
      <c r="NU23" s="133"/>
      <c r="NV23" s="133"/>
      <c r="NW23" s="133"/>
      <c r="NX23" s="133"/>
      <c r="NY23" s="133"/>
      <c r="NZ23" s="133"/>
      <c r="OA23" s="133"/>
      <c r="OB23" s="133"/>
      <c r="OC23" s="133"/>
      <c r="OD23" s="133"/>
      <c r="OE23" s="133"/>
      <c r="OF23" s="133"/>
      <c r="OG23" s="133"/>
      <c r="OH23" s="133"/>
      <c r="OI23" s="133"/>
      <c r="OJ23" s="133"/>
      <c r="OK23" s="133"/>
      <c r="OL23" s="133"/>
      <c r="OM23" s="133"/>
      <c r="ON23" s="133"/>
      <c r="OO23" s="133"/>
      <c r="OP23" s="133"/>
      <c r="OQ23" s="133"/>
      <c r="OR23" s="133"/>
      <c r="OS23" s="133"/>
      <c r="OT23" s="133"/>
      <c r="OU23" s="133"/>
      <c r="OV23" s="133"/>
      <c r="OW23" s="133"/>
      <c r="OX23" s="133"/>
      <c r="OY23" s="133"/>
      <c r="OZ23" s="133"/>
      <c r="PA23" s="133"/>
      <c r="PB23" s="133"/>
      <c r="PC23" s="133"/>
      <c r="PD23" s="133"/>
      <c r="PE23" s="133"/>
      <c r="PF23" s="133"/>
      <c r="PG23" s="133"/>
      <c r="PH23" s="133"/>
      <c r="PI23" s="133"/>
      <c r="PJ23" s="133"/>
      <c r="PK23" s="133"/>
      <c r="PL23" s="133"/>
      <c r="PM23" s="133"/>
      <c r="PN23" s="133"/>
      <c r="PO23" s="133"/>
      <c r="PP23" s="133"/>
      <c r="PQ23" s="133"/>
      <c r="PR23" s="133"/>
      <c r="PS23" s="133"/>
      <c r="PT23" s="133"/>
      <c r="PU23" s="133"/>
      <c r="PV23" s="133"/>
      <c r="PW23" s="133"/>
      <c r="PX23" s="133"/>
      <c r="PY23" s="133"/>
      <c r="PZ23" s="133"/>
      <c r="QA23" s="133"/>
      <c r="QB23" s="133"/>
      <c r="QC23" s="133"/>
      <c r="QD23" s="133"/>
      <c r="QE23" s="133"/>
      <c r="QF23" s="133"/>
      <c r="QG23" s="133"/>
      <c r="QH23" s="133"/>
      <c r="QI23" s="133"/>
      <c r="QJ23" s="133"/>
      <c r="QK23" s="133"/>
      <c r="QL23" s="133"/>
      <c r="QM23" s="133"/>
      <c r="QN23" s="133"/>
      <c r="QO23" s="133"/>
      <c r="QP23" s="133"/>
      <c r="QQ23" s="133"/>
      <c r="QR23" s="133"/>
      <c r="QS23" s="133"/>
      <c r="QT23" s="133"/>
      <c r="QU23" s="133"/>
      <c r="QV23" s="133"/>
      <c r="QW23" s="133"/>
      <c r="QX23" s="133"/>
      <c r="QY23" s="133"/>
      <c r="QZ23" s="133"/>
      <c r="RA23" s="133"/>
      <c r="RB23" s="133"/>
      <c r="RC23" s="133"/>
      <c r="RD23" s="133"/>
      <c r="RE23" s="133"/>
      <c r="RF23" s="133"/>
      <c r="RG23" s="133"/>
      <c r="RH23" s="133"/>
      <c r="RI23" s="133"/>
      <c r="RJ23" s="133"/>
      <c r="RK23" s="133"/>
      <c r="RL23" s="133"/>
      <c r="RM23" s="133"/>
      <c r="RN23" s="133"/>
      <c r="RO23" s="133"/>
      <c r="RP23" s="133"/>
      <c r="RQ23" s="133"/>
      <c r="RR23" s="133"/>
      <c r="RS23" s="133"/>
      <c r="RT23" s="133"/>
      <c r="RU23" s="133"/>
      <c r="RV23" s="133"/>
      <c r="RW23" s="133"/>
      <c r="RX23" s="133"/>
      <c r="RY23" s="133"/>
      <c r="RZ23" s="133"/>
      <c r="SA23" s="133"/>
      <c r="SB23" s="133"/>
      <c r="SC23" s="133"/>
      <c r="SD23" s="133"/>
      <c r="SE23" s="133"/>
      <c r="SF23" s="133"/>
      <c r="SG23" s="133"/>
      <c r="SH23" s="133"/>
      <c r="SI23" s="133"/>
      <c r="SJ23" s="133"/>
      <c r="SK23" s="133"/>
      <c r="SL23" s="133"/>
      <c r="SM23" s="133"/>
      <c r="SN23" s="133"/>
      <c r="SO23" s="133"/>
      <c r="SP23" s="133"/>
      <c r="SQ23" s="133"/>
      <c r="SR23" s="133"/>
      <c r="SS23" s="133"/>
      <c r="ST23" s="133"/>
      <c r="SU23" s="133"/>
      <c r="SV23" s="133"/>
      <c r="SW23" s="133"/>
      <c r="SX23" s="133"/>
      <c r="SY23" s="133"/>
      <c r="SZ23" s="133"/>
      <c r="TA23" s="133"/>
      <c r="TB23" s="133"/>
      <c r="TC23" s="133"/>
      <c r="TD23" s="133"/>
      <c r="TE23" s="133"/>
      <c r="TF23" s="133"/>
      <c r="TG23" s="133"/>
      <c r="TH23" s="133"/>
      <c r="TI23" s="133"/>
      <c r="TJ23" s="133"/>
      <c r="TK23" s="133"/>
      <c r="TL23" s="133"/>
      <c r="TM23" s="133"/>
      <c r="TN23" s="133"/>
      <c r="TO23" s="133"/>
      <c r="TP23" s="133"/>
      <c r="TQ23" s="133"/>
      <c r="TR23" s="133"/>
      <c r="TS23" s="133"/>
      <c r="TT23" s="133"/>
      <c r="TU23" s="133"/>
      <c r="TV23" s="133"/>
      <c r="TW23" s="133"/>
      <c r="TX23" s="133"/>
      <c r="TY23" s="133"/>
      <c r="TZ23" s="133"/>
      <c r="UA23" s="133"/>
      <c r="UB23" s="133"/>
      <c r="UC23" s="133"/>
      <c r="UD23" s="133"/>
      <c r="UE23" s="133"/>
      <c r="UF23" s="133"/>
      <c r="UG23" s="133"/>
      <c r="UH23" s="133"/>
      <c r="UI23" s="133"/>
      <c r="UJ23" s="133"/>
      <c r="UK23" s="133"/>
      <c r="UL23" s="133"/>
      <c r="UM23" s="133"/>
      <c r="UN23" s="133"/>
      <c r="UO23" s="133"/>
      <c r="UP23" s="133"/>
      <c r="UQ23" s="133"/>
      <c r="UR23" s="133"/>
      <c r="US23" s="133"/>
      <c r="UT23" s="133"/>
      <c r="UU23" s="133"/>
      <c r="UV23" s="133"/>
      <c r="UW23" s="133"/>
      <c r="UX23" s="133"/>
      <c r="UY23" s="133"/>
      <c r="UZ23" s="133"/>
      <c r="VA23" s="133"/>
      <c r="VB23" s="133"/>
      <c r="VC23" s="133"/>
      <c r="VD23" s="133"/>
      <c r="VE23" s="133"/>
      <c r="VF23" s="133"/>
      <c r="VG23" s="133"/>
      <c r="VH23" s="133"/>
      <c r="VI23" s="133"/>
      <c r="VJ23" s="133"/>
      <c r="VK23" s="133"/>
      <c r="VL23" s="133"/>
      <c r="VM23" s="133"/>
      <c r="VN23" s="133"/>
      <c r="VO23" s="133"/>
      <c r="VP23" s="133"/>
      <c r="VQ23" s="133"/>
      <c r="VR23" s="133"/>
      <c r="VS23" s="133"/>
      <c r="VT23" s="133"/>
      <c r="VU23" s="133"/>
      <c r="VV23" s="133"/>
      <c r="VW23" s="133"/>
      <c r="VX23" s="133"/>
      <c r="VY23" s="133"/>
      <c r="VZ23" s="133"/>
      <c r="WA23" s="133"/>
      <c r="WB23" s="133"/>
      <c r="WC23" s="133"/>
      <c r="WD23" s="133"/>
      <c r="WE23" s="133"/>
      <c r="WF23" s="133"/>
      <c r="WG23" s="133"/>
      <c r="WH23" s="133"/>
      <c r="WI23" s="133"/>
      <c r="WJ23" s="133"/>
      <c r="WK23" s="133"/>
      <c r="WL23" s="133"/>
      <c r="WM23" s="133"/>
      <c r="WN23" s="133"/>
      <c r="WO23" s="133"/>
      <c r="WP23" s="133"/>
      <c r="WQ23" s="133"/>
      <c r="WR23" s="133"/>
      <c r="WS23" s="133"/>
      <c r="WT23" s="133"/>
      <c r="WU23" s="133"/>
      <c r="WV23" s="133"/>
      <c r="WW23" s="133"/>
      <c r="WX23" s="133"/>
      <c r="WY23" s="133"/>
      <c r="WZ23" s="133"/>
      <c r="XA23" s="133"/>
      <c r="XB23" s="133"/>
      <c r="XC23" s="133"/>
      <c r="XD23" s="133"/>
      <c r="XE23" s="133"/>
      <c r="XF23" s="133"/>
      <c r="XG23" s="133"/>
      <c r="XH23" s="133"/>
      <c r="XI23" s="133"/>
      <c r="XJ23" s="133"/>
      <c r="XK23" s="133"/>
      <c r="XL23" s="133"/>
      <c r="XM23" s="133"/>
      <c r="XN23" s="133"/>
      <c r="XO23" s="133"/>
      <c r="XP23" s="133"/>
      <c r="XQ23" s="133"/>
      <c r="XR23" s="133"/>
      <c r="XS23" s="133"/>
      <c r="XT23" s="133"/>
      <c r="XU23" s="133"/>
      <c r="XV23" s="133"/>
      <c r="XW23" s="133"/>
      <c r="XX23" s="133"/>
      <c r="XY23" s="133"/>
      <c r="XZ23" s="133"/>
      <c r="YA23" s="133"/>
      <c r="YB23" s="133"/>
      <c r="YC23" s="133"/>
      <c r="YD23" s="133"/>
      <c r="YE23" s="133"/>
      <c r="YF23" s="133"/>
      <c r="YG23" s="133"/>
      <c r="YH23" s="133"/>
      <c r="YI23" s="133"/>
      <c r="YJ23" s="133"/>
      <c r="YK23" s="133"/>
      <c r="YL23" s="133"/>
      <c r="YM23" s="133"/>
      <c r="YN23" s="133"/>
      <c r="YO23" s="133"/>
      <c r="YP23" s="133"/>
      <c r="YQ23" s="133"/>
      <c r="YR23" s="133"/>
      <c r="YS23" s="133"/>
      <c r="YT23" s="133"/>
      <c r="YU23" s="133"/>
      <c r="YV23" s="133"/>
      <c r="YW23" s="133"/>
      <c r="YX23" s="133"/>
      <c r="YY23" s="133"/>
      <c r="YZ23" s="133"/>
      <c r="ZA23" s="133"/>
      <c r="ZB23" s="133"/>
      <c r="ZC23" s="133"/>
      <c r="ZD23" s="133"/>
      <c r="ZE23" s="133"/>
      <c r="ZF23" s="133"/>
      <c r="ZG23" s="133"/>
      <c r="ZH23" s="133"/>
      <c r="ZI23" s="133"/>
      <c r="ZJ23" s="133"/>
      <c r="ZK23" s="133"/>
      <c r="ZL23" s="133"/>
      <c r="ZM23" s="133"/>
      <c r="ZN23" s="133"/>
      <c r="ZO23" s="133"/>
      <c r="ZP23" s="133"/>
      <c r="ZQ23" s="133"/>
      <c r="ZR23" s="133"/>
      <c r="ZS23" s="133"/>
      <c r="ZT23" s="133"/>
      <c r="ZU23" s="133"/>
      <c r="ZV23" s="133"/>
      <c r="ZW23" s="133"/>
      <c r="ZX23" s="133"/>
      <c r="ZY23" s="133"/>
      <c r="ZZ23" s="133"/>
      <c r="AAA23" s="133"/>
      <c r="AAB23" s="133"/>
      <c r="AAC23" s="133"/>
      <c r="AAD23" s="133"/>
      <c r="AAE23" s="133"/>
      <c r="AAF23" s="133"/>
      <c r="AAG23" s="133"/>
      <c r="AAH23" s="133"/>
      <c r="AAI23" s="133"/>
      <c r="AAJ23" s="133"/>
      <c r="AAK23" s="133"/>
      <c r="AAL23" s="133"/>
      <c r="AAM23" s="133"/>
      <c r="AAN23" s="133"/>
      <c r="AAO23" s="133"/>
      <c r="AAP23" s="133"/>
      <c r="AAQ23" s="133"/>
      <c r="AAR23" s="133"/>
      <c r="AAS23" s="133"/>
      <c r="AAT23" s="133"/>
      <c r="AAU23" s="133"/>
      <c r="AAV23" s="133"/>
      <c r="AAW23" s="133"/>
      <c r="AAX23" s="133"/>
      <c r="AAY23" s="133"/>
      <c r="AAZ23" s="133"/>
      <c r="ABA23" s="133"/>
      <c r="ABB23" s="133"/>
      <c r="ABC23" s="133"/>
      <c r="ABD23" s="133"/>
      <c r="ABE23" s="133"/>
      <c r="ABF23" s="133"/>
      <c r="ABG23" s="133"/>
      <c r="ABH23" s="133"/>
      <c r="ABI23" s="133"/>
      <c r="ABJ23" s="133"/>
      <c r="ABK23" s="133"/>
      <c r="ABL23" s="133"/>
      <c r="ABM23" s="133"/>
      <c r="ABN23" s="133"/>
      <c r="ABO23" s="133"/>
      <c r="ABP23" s="133"/>
      <c r="ABQ23" s="133"/>
      <c r="ABR23" s="133"/>
      <c r="ABS23" s="133"/>
      <c r="ABT23" s="133"/>
      <c r="ABU23" s="133"/>
      <c r="ABV23" s="133"/>
      <c r="ABW23" s="133"/>
      <c r="ABX23" s="133"/>
      <c r="ABY23" s="133"/>
      <c r="ABZ23" s="133"/>
      <c r="ACA23" s="133"/>
      <c r="ACB23" s="133"/>
      <c r="ACC23" s="133"/>
      <c r="ACD23" s="133"/>
      <c r="ACE23" s="133"/>
      <c r="ACF23" s="133"/>
      <c r="ACG23" s="133"/>
      <c r="ACH23" s="133"/>
      <c r="ACI23" s="133"/>
      <c r="ACJ23" s="133"/>
      <c r="ACK23" s="133"/>
      <c r="ACL23" s="133"/>
      <c r="ACM23" s="133"/>
      <c r="ACN23" s="133"/>
      <c r="ACO23" s="133"/>
      <c r="ACP23" s="133"/>
      <c r="ACQ23" s="133"/>
      <c r="ACR23" s="133"/>
      <c r="ACS23" s="133"/>
      <c r="ACT23" s="133"/>
      <c r="ACU23" s="133"/>
      <c r="ACV23" s="133"/>
      <c r="ACW23" s="133"/>
      <c r="ACX23" s="133"/>
      <c r="ACY23" s="133"/>
      <c r="ACZ23" s="133"/>
      <c r="ADA23" s="133"/>
      <c r="ADB23" s="133"/>
      <c r="ADC23" s="133"/>
      <c r="ADD23" s="133"/>
      <c r="ADE23" s="133"/>
      <c r="ADF23" s="133"/>
      <c r="ADG23" s="133"/>
      <c r="ADH23" s="133"/>
      <c r="ADI23" s="133"/>
      <c r="ADJ23" s="133"/>
      <c r="ADK23" s="133"/>
      <c r="ADL23" s="133"/>
      <c r="ADM23" s="133"/>
      <c r="ADN23" s="133"/>
      <c r="ADO23" s="133"/>
      <c r="ADP23" s="133"/>
      <c r="ADQ23" s="133"/>
      <c r="ADR23" s="133"/>
      <c r="ADS23" s="133"/>
      <c r="ADT23" s="133"/>
      <c r="ADU23" s="133"/>
      <c r="ADV23" s="133"/>
      <c r="ADW23" s="133"/>
      <c r="ADX23" s="133"/>
      <c r="ADY23" s="133"/>
      <c r="ADZ23" s="133"/>
      <c r="AEA23" s="133"/>
      <c r="AEB23" s="133"/>
      <c r="AEC23" s="133"/>
      <c r="AED23" s="133"/>
      <c r="AEE23" s="133"/>
      <c r="AEF23" s="133"/>
      <c r="AEG23" s="133"/>
      <c r="AEH23" s="133"/>
      <c r="AEI23" s="133"/>
      <c r="AEJ23" s="133"/>
      <c r="AEK23" s="133"/>
      <c r="AEL23" s="133"/>
      <c r="AEM23" s="133"/>
      <c r="AEN23" s="133"/>
      <c r="AEO23" s="133"/>
      <c r="AEP23" s="133"/>
      <c r="AEQ23" s="133"/>
      <c r="AER23" s="133"/>
      <c r="AES23" s="133"/>
      <c r="AET23" s="133"/>
      <c r="AEU23" s="133"/>
      <c r="AEV23" s="133"/>
      <c r="AEW23" s="133"/>
      <c r="AEX23" s="133"/>
      <c r="AEY23" s="133"/>
      <c r="AEZ23" s="133"/>
      <c r="AFA23" s="133"/>
      <c r="AFB23" s="133"/>
      <c r="AFC23" s="133"/>
      <c r="AFD23" s="133"/>
      <c r="AFE23" s="133"/>
      <c r="AFF23" s="133"/>
      <c r="AFG23" s="133"/>
      <c r="AFH23" s="133"/>
      <c r="AFI23" s="133"/>
      <c r="AFJ23" s="133"/>
      <c r="AFK23" s="133"/>
      <c r="AFL23" s="133"/>
      <c r="AFM23" s="133"/>
      <c r="AFN23" s="133"/>
      <c r="AFO23" s="133"/>
      <c r="AFP23" s="133"/>
      <c r="AFQ23" s="133"/>
      <c r="AFR23" s="133"/>
      <c r="AFS23" s="133"/>
      <c r="AFT23" s="133"/>
      <c r="AFU23" s="133"/>
      <c r="AFV23" s="133"/>
      <c r="AFW23" s="133"/>
      <c r="AFX23" s="133"/>
      <c r="AFY23" s="133"/>
      <c r="AFZ23" s="133"/>
      <c r="AGA23" s="133"/>
      <c r="AGB23" s="133"/>
      <c r="AGC23" s="133"/>
      <c r="AGD23" s="133"/>
      <c r="AGE23" s="133"/>
      <c r="AGF23" s="133"/>
      <c r="AGG23" s="133"/>
      <c r="AGH23" s="133"/>
      <c r="AGI23" s="133"/>
      <c r="AGJ23" s="133"/>
      <c r="AGK23" s="133"/>
      <c r="AGL23" s="133"/>
      <c r="AGM23" s="133"/>
      <c r="AGN23" s="133"/>
      <c r="AGO23" s="133"/>
      <c r="AGP23" s="133"/>
      <c r="AGQ23" s="133"/>
      <c r="AGR23" s="133"/>
      <c r="AGS23" s="133"/>
      <c r="AGT23" s="133"/>
      <c r="AGU23" s="133"/>
      <c r="AGV23" s="133"/>
      <c r="AGW23" s="133"/>
      <c r="AGX23" s="133"/>
      <c r="AGY23" s="133"/>
      <c r="AGZ23" s="133"/>
      <c r="AHA23" s="133"/>
      <c r="AHB23" s="133"/>
      <c r="AHC23" s="133"/>
      <c r="AHD23" s="133"/>
      <c r="AHE23" s="133"/>
      <c r="AHF23" s="133"/>
      <c r="AHG23" s="133"/>
      <c r="AHH23" s="133"/>
      <c r="AHI23" s="133"/>
      <c r="AHJ23" s="133"/>
      <c r="AHK23" s="133"/>
      <c r="AHL23" s="133"/>
      <c r="AHM23" s="133"/>
      <c r="AHN23" s="133"/>
      <c r="AHO23" s="133"/>
      <c r="AHP23" s="133"/>
      <c r="AHQ23" s="133"/>
      <c r="AHR23" s="133"/>
      <c r="AHS23" s="133"/>
      <c r="AHT23" s="133"/>
      <c r="AHU23" s="133"/>
      <c r="AHV23" s="133"/>
      <c r="AHW23" s="133"/>
      <c r="AHX23" s="133"/>
      <c r="AHY23" s="133"/>
      <c r="AHZ23" s="133"/>
      <c r="AIA23" s="133"/>
      <c r="AIB23" s="133"/>
      <c r="AIC23" s="133"/>
      <c r="AID23" s="133"/>
      <c r="AIE23" s="133"/>
      <c r="AIF23" s="133"/>
      <c r="AIG23" s="133"/>
      <c r="AIH23" s="133"/>
      <c r="AII23" s="133"/>
      <c r="AIJ23" s="133"/>
      <c r="AIK23" s="133"/>
      <c r="AIL23" s="133"/>
      <c r="AIM23" s="133"/>
      <c r="AIN23" s="133"/>
      <c r="AIO23" s="133"/>
      <c r="AIP23" s="133"/>
      <c r="AIQ23" s="133"/>
      <c r="AIR23" s="133"/>
      <c r="AIS23" s="133"/>
      <c r="AIT23" s="133"/>
      <c r="AIU23" s="133"/>
      <c r="AIV23" s="133"/>
      <c r="AIW23" s="133"/>
      <c r="AIX23" s="133"/>
      <c r="AIY23" s="133"/>
      <c r="AIZ23" s="133"/>
      <c r="AJA23" s="133"/>
      <c r="AJB23" s="133"/>
      <c r="AJC23" s="133"/>
      <c r="AJD23" s="133"/>
      <c r="AJE23" s="133"/>
      <c r="AJF23" s="133"/>
      <c r="AJG23" s="133"/>
      <c r="AJH23" s="133"/>
      <c r="AJI23" s="133"/>
      <c r="AJJ23" s="133"/>
      <c r="AJK23" s="133"/>
      <c r="AJL23" s="133"/>
      <c r="AJM23" s="133"/>
      <c r="AJN23" s="133"/>
      <c r="AJO23" s="133"/>
      <c r="AJP23" s="133"/>
      <c r="AJQ23" s="133"/>
      <c r="AJR23" s="133"/>
      <c r="AJS23" s="133"/>
      <c r="AJT23" s="133"/>
      <c r="AJU23" s="133"/>
      <c r="AJV23" s="133"/>
      <c r="AJW23" s="133"/>
      <c r="AJX23" s="133"/>
      <c r="AJY23" s="133"/>
      <c r="AJZ23" s="133"/>
      <c r="AKA23" s="133"/>
      <c r="AKB23" s="133"/>
      <c r="AKC23" s="133"/>
      <c r="AKD23" s="133"/>
      <c r="AKE23" s="133"/>
      <c r="AKF23" s="133"/>
      <c r="AKG23" s="133"/>
      <c r="AKH23" s="133"/>
      <c r="AKI23" s="133"/>
      <c r="AKJ23" s="133"/>
      <c r="AKK23" s="133"/>
      <c r="AKL23" s="133"/>
      <c r="AKM23" s="133"/>
      <c r="AKN23" s="133"/>
      <c r="AKO23" s="133"/>
      <c r="AKP23" s="133"/>
      <c r="AKQ23" s="133"/>
      <c r="AKR23" s="133"/>
      <c r="AKS23" s="133"/>
      <c r="AKT23" s="133"/>
      <c r="AKU23" s="133"/>
      <c r="AKV23" s="133"/>
      <c r="AKW23" s="133"/>
      <c r="AKX23" s="133"/>
      <c r="AKY23" s="133"/>
      <c r="AKZ23" s="133"/>
      <c r="ALA23" s="133"/>
      <c r="ALB23" s="133"/>
      <c r="ALC23" s="133"/>
      <c r="ALD23" s="133"/>
      <c r="ALE23" s="133"/>
      <c r="ALF23" s="133"/>
      <c r="ALG23" s="133"/>
      <c r="ALH23" s="133"/>
      <c r="ALI23" s="133"/>
      <c r="ALJ23" s="133"/>
      <c r="ALK23" s="133"/>
      <c r="ALL23" s="133"/>
      <c r="ALM23" s="133"/>
      <c r="ALN23" s="133"/>
      <c r="ALO23" s="133"/>
      <c r="ALP23" s="133"/>
      <c r="ALQ23" s="133"/>
      <c r="ALR23" s="133"/>
      <c r="ALS23" s="133"/>
      <c r="ALT23" s="133"/>
      <c r="ALU23" s="133"/>
      <c r="ALV23" s="133"/>
      <c r="ALW23" s="133"/>
      <c r="ALX23" s="133"/>
      <c r="ALY23" s="133"/>
      <c r="ALZ23" s="133"/>
      <c r="AMA23" s="133"/>
      <c r="AMB23" s="133"/>
      <c r="AMC23" s="133"/>
      <c r="AMD23" s="133"/>
      <c r="AME23" s="133"/>
      <c r="AMF23" s="133"/>
      <c r="AMG23" s="133"/>
      <c r="AMH23" s="133"/>
      <c r="AMI23" s="133"/>
      <c r="AMJ23" s="133"/>
      <c r="AMK23" s="133"/>
      <c r="AML23" s="133"/>
      <c r="AMM23" s="133"/>
      <c r="AMN23" s="133"/>
      <c r="AMO23" s="133"/>
      <c r="AMP23" s="133"/>
      <c r="AMQ23" s="133"/>
      <c r="AMR23" s="133"/>
      <c r="AMS23" s="133"/>
      <c r="AMT23" s="133"/>
      <c r="AMU23" s="133"/>
      <c r="AMV23" s="133"/>
      <c r="AMW23" s="133"/>
      <c r="AMX23" s="133"/>
      <c r="AMY23" s="133"/>
      <c r="AMZ23" s="133"/>
      <c r="ANA23" s="133"/>
      <c r="ANB23" s="133"/>
      <c r="ANC23" s="133"/>
      <c r="AND23" s="133"/>
      <c r="ANE23" s="133"/>
      <c r="ANF23" s="133"/>
      <c r="ANG23" s="133"/>
      <c r="ANH23" s="133"/>
      <c r="ANI23" s="133"/>
      <c r="ANJ23" s="133"/>
      <c r="ANK23" s="133"/>
      <c r="ANL23" s="133"/>
      <c r="ANM23" s="133"/>
      <c r="ANN23" s="133"/>
      <c r="ANO23" s="133"/>
      <c r="ANP23" s="133"/>
      <c r="ANQ23" s="133"/>
      <c r="ANR23" s="133"/>
      <c r="ANS23" s="133"/>
      <c r="ANT23" s="133"/>
      <c r="ANU23" s="133"/>
      <c r="ANV23" s="133"/>
      <c r="ANW23" s="133"/>
      <c r="ANX23" s="133"/>
      <c r="ANY23" s="133"/>
      <c r="ANZ23" s="133"/>
      <c r="AOA23" s="133"/>
      <c r="AOB23" s="133"/>
      <c r="AOC23" s="133"/>
      <c r="AOD23" s="133"/>
      <c r="AOE23" s="133"/>
      <c r="AOF23" s="133"/>
      <c r="AOG23" s="133"/>
      <c r="AOH23" s="133"/>
      <c r="AOI23" s="133"/>
      <c r="AOJ23" s="133"/>
      <c r="AOK23" s="133"/>
      <c r="AOL23" s="133"/>
      <c r="AOM23" s="133"/>
      <c r="AON23" s="133"/>
      <c r="AOO23" s="133"/>
      <c r="AOP23" s="133"/>
      <c r="AOQ23" s="133"/>
      <c r="AOR23" s="133"/>
      <c r="AOS23" s="133"/>
      <c r="AOT23" s="133"/>
      <c r="AOU23" s="133"/>
      <c r="AOV23" s="133"/>
      <c r="AOW23" s="133"/>
      <c r="AOX23" s="133"/>
      <c r="AOY23" s="133"/>
      <c r="AOZ23" s="133"/>
      <c r="APA23" s="133"/>
      <c r="APB23" s="133"/>
      <c r="APC23" s="133"/>
      <c r="APD23" s="133"/>
      <c r="APE23" s="133"/>
      <c r="APF23" s="133"/>
      <c r="APG23" s="133"/>
      <c r="APH23" s="133"/>
      <c r="API23" s="133"/>
      <c r="APJ23" s="133"/>
      <c r="APK23" s="133"/>
      <c r="APL23" s="133"/>
      <c r="APM23" s="133"/>
      <c r="APN23" s="133"/>
      <c r="APO23" s="133"/>
      <c r="APP23" s="133"/>
      <c r="APQ23" s="133"/>
      <c r="APR23" s="133"/>
      <c r="APS23" s="133"/>
      <c r="APT23" s="133"/>
      <c r="APU23" s="133"/>
      <c r="APV23" s="133"/>
      <c r="APW23" s="133"/>
      <c r="APX23" s="133"/>
      <c r="APY23" s="133"/>
      <c r="APZ23" s="133"/>
      <c r="AQA23" s="133"/>
      <c r="AQB23" s="133"/>
      <c r="AQC23" s="133"/>
      <c r="AQD23" s="133"/>
      <c r="AQE23" s="133"/>
      <c r="AQF23" s="133"/>
      <c r="AQG23" s="133"/>
      <c r="AQH23" s="133"/>
      <c r="AQI23" s="133"/>
      <c r="AQJ23" s="133"/>
      <c r="AQK23" s="133"/>
      <c r="AQL23" s="133"/>
      <c r="AQM23" s="133"/>
      <c r="AQN23" s="133"/>
      <c r="AQO23" s="133"/>
      <c r="AQP23" s="133"/>
      <c r="AQQ23" s="133"/>
      <c r="AQR23" s="133"/>
      <c r="AQS23" s="133"/>
      <c r="AQT23" s="133"/>
      <c r="AQU23" s="133"/>
      <c r="AQV23" s="133"/>
      <c r="AQW23" s="133"/>
      <c r="AQX23" s="133"/>
      <c r="AQY23" s="133"/>
      <c r="AQZ23" s="133"/>
      <c r="ARA23" s="133"/>
      <c r="ARB23" s="133"/>
      <c r="ARC23" s="133"/>
      <c r="ARD23" s="133"/>
      <c r="ARE23" s="133"/>
      <c r="ARF23" s="133"/>
      <c r="ARG23" s="133"/>
      <c r="ARH23" s="133"/>
      <c r="ARI23" s="133"/>
      <c r="ARJ23" s="133"/>
      <c r="ARK23" s="133"/>
      <c r="ARL23" s="133"/>
      <c r="ARM23" s="133"/>
      <c r="ARN23" s="133"/>
      <c r="ARO23" s="133"/>
      <c r="ARP23" s="133"/>
      <c r="ARQ23" s="133"/>
      <c r="ARR23" s="133"/>
      <c r="ARS23" s="133"/>
      <c r="ART23" s="133"/>
      <c r="ARU23" s="133"/>
      <c r="ARV23" s="133"/>
      <c r="ARW23" s="133"/>
      <c r="ARX23" s="133"/>
      <c r="ARY23" s="133"/>
      <c r="ARZ23" s="133"/>
      <c r="ASA23" s="133"/>
      <c r="ASB23" s="133"/>
      <c r="ASC23" s="133"/>
      <c r="ASD23" s="133"/>
      <c r="ASE23" s="133"/>
      <c r="ASF23" s="133"/>
      <c r="ASG23" s="133"/>
      <c r="ASH23" s="133"/>
      <c r="ASI23" s="133"/>
      <c r="ASJ23" s="133"/>
      <c r="ASK23" s="133"/>
      <c r="ASL23" s="133"/>
      <c r="ASM23" s="133"/>
      <c r="ASN23" s="133"/>
      <c r="ASO23" s="133"/>
      <c r="ASP23" s="133"/>
      <c r="ASQ23" s="133"/>
      <c r="ASR23" s="133"/>
      <c r="ASS23" s="133"/>
      <c r="AST23" s="133"/>
      <c r="ASU23" s="133"/>
      <c r="ASV23" s="133"/>
      <c r="ASW23" s="133"/>
      <c r="ASX23" s="133"/>
      <c r="ASY23" s="133"/>
      <c r="ASZ23" s="133"/>
      <c r="ATA23" s="133"/>
      <c r="ATB23" s="133"/>
      <c r="ATC23" s="133"/>
      <c r="ATD23" s="133"/>
      <c r="ATE23" s="133"/>
      <c r="ATF23" s="133"/>
      <c r="ATG23" s="133"/>
      <c r="ATH23" s="133"/>
      <c r="ATI23" s="133"/>
      <c r="ATJ23" s="133"/>
      <c r="ATK23" s="133"/>
      <c r="ATL23" s="133"/>
      <c r="ATM23" s="133"/>
      <c r="ATN23" s="133"/>
      <c r="ATO23" s="133"/>
      <c r="ATP23" s="133"/>
      <c r="ATQ23" s="133"/>
      <c r="ATR23" s="133"/>
      <c r="ATS23" s="133"/>
      <c r="ATT23" s="133"/>
      <c r="ATU23" s="133"/>
      <c r="ATV23" s="133"/>
      <c r="ATW23" s="133"/>
      <c r="ATX23" s="133"/>
      <c r="ATY23" s="133"/>
      <c r="ATZ23" s="133"/>
      <c r="AUA23" s="133"/>
      <c r="AUB23" s="133"/>
      <c r="AUC23" s="133"/>
      <c r="AUD23" s="133"/>
      <c r="AUE23" s="133"/>
      <c r="AUF23" s="133"/>
      <c r="AUG23" s="133"/>
      <c r="AUH23" s="133"/>
      <c r="AUI23" s="133"/>
      <c r="AUJ23" s="133"/>
      <c r="AUK23" s="133"/>
      <c r="AUL23" s="133"/>
      <c r="AUM23" s="133"/>
      <c r="AUN23" s="133"/>
      <c r="AUO23" s="133"/>
      <c r="AUP23" s="133"/>
      <c r="AUQ23" s="133"/>
      <c r="AUR23" s="133"/>
      <c r="AUS23" s="133"/>
      <c r="AUT23" s="133"/>
      <c r="AUU23" s="133"/>
      <c r="AUV23" s="133"/>
      <c r="AUW23" s="133"/>
      <c r="AUX23" s="133"/>
      <c r="AUY23" s="133"/>
      <c r="AUZ23" s="133"/>
      <c r="AVA23" s="133"/>
      <c r="AVB23" s="133"/>
      <c r="AVC23" s="133"/>
      <c r="AVD23" s="133"/>
      <c r="AVE23" s="133"/>
      <c r="AVF23" s="133"/>
      <c r="AVG23" s="133"/>
      <c r="AVH23" s="133"/>
      <c r="AVI23" s="133"/>
      <c r="AVJ23" s="133"/>
      <c r="AVK23" s="133"/>
      <c r="AVL23" s="133"/>
      <c r="AVM23" s="133"/>
      <c r="AVN23" s="133"/>
      <c r="AVO23" s="133"/>
      <c r="AVP23" s="133"/>
      <c r="AVQ23" s="133"/>
      <c r="AVR23" s="133"/>
      <c r="AVS23" s="133"/>
      <c r="AVT23" s="133"/>
      <c r="AVU23" s="133"/>
      <c r="AVV23" s="133"/>
      <c r="AVW23" s="133"/>
      <c r="AVX23" s="133"/>
      <c r="AVY23" s="133"/>
      <c r="AVZ23" s="133"/>
      <c r="AWA23" s="133"/>
      <c r="AWB23" s="133"/>
      <c r="AWC23" s="133"/>
      <c r="AWD23" s="133"/>
      <c r="AWE23" s="133"/>
      <c r="AWF23" s="133"/>
      <c r="AWG23" s="133"/>
      <c r="AWH23" s="133"/>
      <c r="AWI23" s="133"/>
      <c r="AWJ23" s="133"/>
      <c r="AWK23" s="133"/>
      <c r="AWL23" s="133"/>
      <c r="AWM23" s="133"/>
      <c r="AWN23" s="133"/>
      <c r="AWO23" s="133"/>
      <c r="AWP23" s="133"/>
      <c r="AWQ23" s="133"/>
      <c r="AWR23" s="133"/>
      <c r="AWS23" s="133"/>
      <c r="AWT23" s="133"/>
      <c r="AWU23" s="133"/>
      <c r="AWV23" s="133"/>
      <c r="AWW23" s="133"/>
      <c r="AWX23" s="133"/>
      <c r="AWY23" s="133"/>
      <c r="AWZ23" s="133"/>
      <c r="AXA23" s="133"/>
      <c r="AXB23" s="133"/>
      <c r="AXC23" s="133"/>
      <c r="AXD23" s="133"/>
      <c r="AXE23" s="133"/>
      <c r="AXF23" s="133"/>
      <c r="AXG23" s="133"/>
      <c r="AXH23" s="133"/>
      <c r="AXI23" s="133"/>
      <c r="AXJ23" s="133"/>
      <c r="AXK23" s="133"/>
      <c r="AXL23" s="133"/>
      <c r="AXM23" s="133"/>
      <c r="AXN23" s="133"/>
      <c r="AXO23" s="133"/>
      <c r="AXP23" s="133"/>
      <c r="AXQ23" s="133"/>
      <c r="AXR23" s="133"/>
      <c r="AXS23" s="133"/>
      <c r="AXT23" s="133"/>
      <c r="AXU23" s="133"/>
      <c r="AXV23" s="133"/>
      <c r="AXW23" s="133"/>
      <c r="AXX23" s="133"/>
      <c r="AXY23" s="133"/>
      <c r="AXZ23" s="133"/>
      <c r="AYA23" s="133"/>
      <c r="AYB23" s="133"/>
      <c r="AYC23" s="133"/>
      <c r="AYD23" s="133"/>
      <c r="AYE23" s="133"/>
      <c r="AYF23" s="133"/>
      <c r="AYG23" s="133"/>
      <c r="AYH23" s="133"/>
      <c r="AYI23" s="133"/>
      <c r="AYJ23" s="133"/>
      <c r="AYK23" s="133"/>
      <c r="AYL23" s="133"/>
      <c r="AYM23" s="133"/>
      <c r="AYN23" s="133"/>
      <c r="AYO23" s="133"/>
      <c r="AYP23" s="133"/>
      <c r="AYQ23" s="133"/>
      <c r="AYR23" s="133"/>
      <c r="AYS23" s="133"/>
      <c r="AYT23" s="133"/>
      <c r="AYU23" s="133"/>
      <c r="AYV23" s="133"/>
      <c r="AYW23" s="133"/>
      <c r="AYX23" s="133"/>
      <c r="AYY23" s="133"/>
      <c r="AYZ23" s="133"/>
      <c r="AZA23" s="133"/>
      <c r="AZB23" s="133"/>
      <c r="AZC23" s="133"/>
      <c r="AZD23" s="133"/>
      <c r="AZE23" s="133"/>
      <c r="AZF23" s="133"/>
      <c r="AZG23" s="133"/>
      <c r="AZH23" s="133"/>
      <c r="AZI23" s="133"/>
      <c r="AZJ23" s="133"/>
      <c r="AZK23" s="133"/>
      <c r="AZL23" s="133"/>
      <c r="AZM23" s="133"/>
      <c r="AZN23" s="133"/>
      <c r="AZO23" s="133"/>
      <c r="AZP23" s="133"/>
      <c r="AZQ23" s="133"/>
      <c r="AZR23" s="133"/>
      <c r="AZS23" s="133"/>
      <c r="AZT23" s="133"/>
      <c r="AZU23" s="133"/>
      <c r="AZV23" s="133"/>
      <c r="AZW23" s="133"/>
      <c r="AZX23" s="133"/>
      <c r="AZY23" s="133"/>
      <c r="AZZ23" s="133"/>
      <c r="BAA23" s="133"/>
      <c r="BAB23" s="133"/>
      <c r="BAC23" s="133"/>
      <c r="BAD23" s="133"/>
      <c r="BAE23" s="133"/>
      <c r="BAF23" s="133"/>
      <c r="BAG23" s="133"/>
      <c r="BAH23" s="133"/>
      <c r="BAI23" s="133"/>
      <c r="BAJ23" s="133"/>
      <c r="BAK23" s="133"/>
      <c r="BAL23" s="133"/>
      <c r="BAM23" s="133"/>
      <c r="BAN23" s="133"/>
      <c r="BAO23" s="133"/>
      <c r="BAP23" s="133"/>
      <c r="BAQ23" s="133"/>
      <c r="BAR23" s="133"/>
      <c r="BAS23" s="133"/>
      <c r="BAT23" s="133"/>
      <c r="BAU23" s="133"/>
      <c r="BAV23" s="133"/>
      <c r="BAW23" s="133"/>
      <c r="BAX23" s="133"/>
      <c r="BAY23" s="133"/>
      <c r="BAZ23" s="133"/>
      <c r="BBA23" s="133"/>
      <c r="BBB23" s="133"/>
      <c r="BBC23" s="133"/>
      <c r="BBD23" s="133"/>
      <c r="BBE23" s="133"/>
      <c r="BBF23" s="133"/>
      <c r="BBG23" s="133"/>
      <c r="BBH23" s="133"/>
      <c r="BBI23" s="133"/>
      <c r="BBJ23" s="133"/>
      <c r="BBK23" s="133"/>
      <c r="BBL23" s="133"/>
      <c r="BBM23" s="133"/>
      <c r="BBN23" s="133"/>
      <c r="BBO23" s="133"/>
      <c r="BBP23" s="133"/>
      <c r="BBQ23" s="133"/>
      <c r="BBR23" s="133"/>
      <c r="BBS23" s="133"/>
      <c r="BBT23" s="133"/>
      <c r="BBU23" s="133"/>
      <c r="BBV23" s="133"/>
      <c r="BBW23" s="133"/>
      <c r="BBX23" s="133"/>
      <c r="BBY23" s="133"/>
      <c r="BBZ23" s="133"/>
      <c r="BCA23" s="133"/>
      <c r="BCB23" s="133"/>
      <c r="BCC23" s="133"/>
      <c r="BCD23" s="133"/>
      <c r="BCE23" s="133"/>
      <c r="BCF23" s="133"/>
      <c r="BCG23" s="133"/>
      <c r="BCH23" s="133"/>
      <c r="BCI23" s="133"/>
      <c r="BCJ23" s="133"/>
      <c r="BCK23" s="133"/>
      <c r="BCL23" s="133"/>
      <c r="BCM23" s="133"/>
      <c r="BCN23" s="133"/>
      <c r="BCO23" s="133"/>
      <c r="BCP23" s="133"/>
      <c r="BCQ23" s="133"/>
      <c r="BCR23" s="133"/>
      <c r="BCS23" s="133"/>
      <c r="BCT23" s="133"/>
      <c r="BCU23" s="133"/>
      <c r="BCV23" s="133"/>
      <c r="BCW23" s="133"/>
      <c r="BCX23" s="133"/>
      <c r="BCY23" s="133"/>
      <c r="BCZ23" s="133"/>
      <c r="BDA23" s="133"/>
      <c r="BDB23" s="133"/>
      <c r="BDC23" s="133"/>
      <c r="BDD23" s="133"/>
      <c r="BDE23" s="133"/>
      <c r="BDF23" s="133"/>
      <c r="BDG23" s="133"/>
      <c r="BDH23" s="133"/>
      <c r="BDI23" s="133"/>
      <c r="BDJ23" s="133"/>
      <c r="BDK23" s="133"/>
      <c r="BDL23" s="133"/>
      <c r="BDM23" s="133"/>
      <c r="BDN23" s="133"/>
      <c r="BDO23" s="133"/>
      <c r="BDP23" s="133"/>
      <c r="BDQ23" s="133"/>
      <c r="BDR23" s="133"/>
      <c r="BDS23" s="133"/>
      <c r="BDT23" s="133"/>
      <c r="BDU23" s="133"/>
      <c r="BDV23" s="133"/>
      <c r="BDW23" s="133"/>
      <c r="BDX23" s="133"/>
      <c r="BDY23" s="133"/>
      <c r="BDZ23" s="133"/>
      <c r="BEA23" s="133"/>
      <c r="BEB23" s="133"/>
      <c r="BEC23" s="133"/>
      <c r="BED23" s="133"/>
      <c r="BEE23" s="133"/>
      <c r="BEF23" s="133"/>
      <c r="BEG23" s="133"/>
      <c r="BEH23" s="133"/>
      <c r="BEI23" s="133"/>
      <c r="BEJ23" s="133"/>
      <c r="BEK23" s="133"/>
      <c r="BEL23" s="133"/>
      <c r="BEM23" s="133"/>
      <c r="BEN23" s="133"/>
      <c r="BEO23" s="133"/>
      <c r="BEP23" s="133"/>
      <c r="BEQ23" s="133"/>
      <c r="BER23" s="133"/>
      <c r="BES23" s="133"/>
      <c r="BET23" s="133"/>
      <c r="BEU23" s="133"/>
      <c r="BEV23" s="133"/>
      <c r="BEW23" s="133"/>
      <c r="BEX23" s="133"/>
      <c r="BEY23" s="133"/>
      <c r="BEZ23" s="133"/>
      <c r="BFA23" s="133"/>
      <c r="BFB23" s="133"/>
      <c r="BFC23" s="133"/>
      <c r="BFD23" s="133"/>
      <c r="BFE23" s="133"/>
      <c r="BFF23" s="133"/>
      <c r="BFG23" s="133"/>
      <c r="BFH23" s="133"/>
      <c r="BFI23" s="133"/>
      <c r="BFJ23" s="133"/>
      <c r="BFK23" s="133"/>
      <c r="BFL23" s="133"/>
      <c r="BFM23" s="133"/>
      <c r="BFN23" s="133"/>
      <c r="BFO23" s="133"/>
      <c r="BFP23" s="133"/>
      <c r="BFQ23" s="133"/>
      <c r="BFR23" s="133"/>
      <c r="BFS23" s="133"/>
      <c r="BFT23" s="133"/>
      <c r="BFU23" s="133"/>
      <c r="BFV23" s="133"/>
      <c r="BFW23" s="133"/>
      <c r="BFX23" s="133"/>
      <c r="BFY23" s="133"/>
      <c r="BFZ23" s="133"/>
      <c r="BGA23" s="133"/>
      <c r="BGB23" s="133"/>
      <c r="BGC23" s="133"/>
      <c r="BGD23" s="133"/>
      <c r="BGE23" s="133"/>
      <c r="BGF23" s="133"/>
      <c r="BGG23" s="133"/>
      <c r="BGH23" s="133"/>
      <c r="BGI23" s="133"/>
      <c r="BGJ23" s="133"/>
      <c r="BGK23" s="133"/>
      <c r="BGL23" s="133"/>
      <c r="BGM23" s="133"/>
      <c r="BGN23" s="133"/>
      <c r="BGO23" s="133"/>
      <c r="BGP23" s="133"/>
      <c r="BGQ23" s="133"/>
      <c r="BGR23" s="133"/>
      <c r="BGS23" s="133"/>
      <c r="BGT23" s="133"/>
      <c r="BGU23" s="133"/>
      <c r="BGV23" s="133"/>
      <c r="BGW23" s="133"/>
      <c r="BGX23" s="133"/>
      <c r="BGY23" s="133"/>
      <c r="BGZ23" s="133"/>
      <c r="BHA23" s="133"/>
      <c r="BHB23" s="133"/>
      <c r="BHC23" s="133"/>
      <c r="BHD23" s="133"/>
      <c r="BHE23" s="133"/>
      <c r="BHF23" s="133"/>
      <c r="BHG23" s="133"/>
      <c r="BHH23" s="133"/>
      <c r="BHI23" s="133"/>
      <c r="BHJ23" s="133"/>
      <c r="BHK23" s="133"/>
      <c r="BHL23" s="133"/>
      <c r="BHM23" s="133"/>
      <c r="BHN23" s="133"/>
      <c r="BHO23" s="133"/>
      <c r="BHP23" s="133"/>
      <c r="BHQ23" s="133"/>
      <c r="BHR23" s="133"/>
      <c r="BHS23" s="133"/>
      <c r="BHT23" s="133"/>
      <c r="BHU23" s="133"/>
      <c r="BHV23" s="133"/>
      <c r="BHW23" s="133"/>
      <c r="BHX23" s="133"/>
      <c r="BHY23" s="133"/>
      <c r="BHZ23" s="133"/>
      <c r="BIA23" s="133"/>
      <c r="BIB23" s="133"/>
      <c r="BIC23" s="133"/>
      <c r="BID23" s="133"/>
      <c r="BIE23" s="133"/>
      <c r="BIF23" s="133"/>
      <c r="BIG23" s="133"/>
      <c r="BIH23" s="133"/>
      <c r="BII23" s="133"/>
      <c r="BIJ23" s="133"/>
      <c r="BIK23" s="133"/>
      <c r="BIL23" s="133"/>
      <c r="BIM23" s="133"/>
      <c r="BIN23" s="133"/>
      <c r="BIO23" s="133"/>
      <c r="BIP23" s="133"/>
      <c r="BIQ23" s="133"/>
      <c r="BIR23" s="133"/>
      <c r="BIS23" s="133"/>
      <c r="BIT23" s="133"/>
      <c r="BIU23" s="133"/>
      <c r="BIV23" s="133"/>
      <c r="BIW23" s="133"/>
      <c r="BIX23" s="133"/>
      <c r="BIY23" s="133"/>
      <c r="BIZ23" s="133"/>
      <c r="BJA23" s="133"/>
      <c r="BJB23" s="133"/>
      <c r="BJC23" s="133"/>
      <c r="BJD23" s="133"/>
      <c r="BJE23" s="133"/>
      <c r="BJF23" s="133"/>
      <c r="BJG23" s="133"/>
      <c r="BJH23" s="133"/>
      <c r="BJI23" s="133"/>
      <c r="BJJ23" s="133"/>
      <c r="BJK23" s="133"/>
      <c r="BJL23" s="133"/>
      <c r="BJM23" s="133"/>
      <c r="BJN23" s="133"/>
      <c r="BJO23" s="133"/>
      <c r="BJP23" s="133"/>
      <c r="BJQ23" s="133"/>
      <c r="BJR23" s="133"/>
      <c r="BJS23" s="133"/>
      <c r="BJT23" s="133"/>
      <c r="BJU23" s="133"/>
      <c r="BJV23" s="133"/>
      <c r="BJW23" s="133"/>
      <c r="BJX23" s="133"/>
      <c r="BJY23" s="133"/>
      <c r="BJZ23" s="133"/>
      <c r="BKA23" s="133"/>
      <c r="BKB23" s="133"/>
      <c r="BKC23" s="133"/>
      <c r="BKD23" s="133"/>
      <c r="BKE23" s="133"/>
      <c r="BKF23" s="133"/>
      <c r="BKG23" s="133"/>
      <c r="BKH23" s="133"/>
      <c r="BKI23" s="133"/>
      <c r="BKJ23" s="133"/>
      <c r="BKK23" s="133"/>
      <c r="BKL23" s="133"/>
      <c r="BKM23" s="133"/>
      <c r="BKN23" s="133"/>
      <c r="BKO23" s="133"/>
      <c r="BKP23" s="133"/>
      <c r="BKQ23" s="133"/>
      <c r="BKR23" s="133"/>
      <c r="BKS23" s="133"/>
      <c r="BKT23" s="133"/>
      <c r="BKU23" s="133"/>
      <c r="BKV23" s="133"/>
      <c r="BKW23" s="133"/>
      <c r="BKX23" s="133"/>
      <c r="BKY23" s="133"/>
      <c r="BKZ23" s="133"/>
      <c r="BLA23" s="133"/>
      <c r="BLB23" s="133"/>
      <c r="BLC23" s="133"/>
      <c r="BLD23" s="133"/>
      <c r="BLE23" s="133"/>
      <c r="BLF23" s="133"/>
      <c r="BLG23" s="133"/>
      <c r="BLH23" s="133"/>
      <c r="BLI23" s="133"/>
      <c r="BLJ23" s="133"/>
      <c r="BLK23" s="133"/>
      <c r="BLL23" s="133"/>
      <c r="BLM23" s="133"/>
      <c r="BLN23" s="133"/>
      <c r="BLO23" s="133"/>
      <c r="BLP23" s="133"/>
      <c r="BLQ23" s="133"/>
      <c r="BLR23" s="133"/>
      <c r="BLS23" s="133"/>
      <c r="BLT23" s="133"/>
      <c r="BLU23" s="133"/>
      <c r="BLV23" s="133"/>
      <c r="BLW23" s="133"/>
      <c r="BLX23" s="133"/>
      <c r="BLY23" s="133"/>
      <c r="BLZ23" s="133"/>
      <c r="BMA23" s="133"/>
      <c r="BMB23" s="133"/>
      <c r="BMC23" s="133"/>
      <c r="BMD23" s="133"/>
      <c r="BME23" s="133"/>
      <c r="BMF23" s="133"/>
      <c r="BMG23" s="133"/>
      <c r="BMH23" s="133"/>
      <c r="BMI23" s="133"/>
      <c r="BMJ23" s="133"/>
      <c r="BMK23" s="133"/>
      <c r="BML23" s="133"/>
      <c r="BMM23" s="133"/>
      <c r="BMN23" s="133"/>
      <c r="BMO23" s="133"/>
      <c r="BMP23" s="133"/>
      <c r="BMQ23" s="133"/>
      <c r="BMR23" s="133"/>
      <c r="BMS23" s="133"/>
      <c r="BMT23" s="133"/>
      <c r="BMU23" s="133"/>
      <c r="BMV23" s="133"/>
      <c r="BMW23" s="133"/>
      <c r="BMX23" s="133"/>
      <c r="BMY23" s="133"/>
      <c r="BMZ23" s="133"/>
      <c r="BNA23" s="133"/>
      <c r="BNB23" s="133"/>
      <c r="BNC23" s="133"/>
      <c r="BND23" s="133"/>
      <c r="BNE23" s="133"/>
      <c r="BNF23" s="133"/>
      <c r="BNG23" s="133"/>
      <c r="BNH23" s="133"/>
      <c r="BNI23" s="133"/>
      <c r="BNJ23" s="133"/>
      <c r="BNK23" s="133"/>
      <c r="BNL23" s="133"/>
      <c r="BNM23" s="133"/>
      <c r="BNN23" s="133"/>
      <c r="BNO23" s="133"/>
      <c r="BNP23" s="133"/>
      <c r="BNQ23" s="133"/>
      <c r="BNR23" s="133"/>
      <c r="BNS23" s="133"/>
      <c r="BNT23" s="133"/>
      <c r="BNU23" s="133"/>
      <c r="BNV23" s="133"/>
      <c r="BNW23" s="133"/>
      <c r="BNX23" s="133"/>
      <c r="BNY23" s="133"/>
      <c r="BNZ23" s="133"/>
      <c r="BOA23" s="133"/>
      <c r="BOB23" s="133"/>
      <c r="BOC23" s="133"/>
      <c r="BOD23" s="133"/>
      <c r="BOE23" s="133"/>
      <c r="BOF23" s="133"/>
      <c r="BOG23" s="133"/>
      <c r="BOH23" s="133"/>
      <c r="BOI23" s="133"/>
      <c r="BOJ23" s="133"/>
      <c r="BOK23" s="133"/>
      <c r="BOL23" s="133"/>
      <c r="BOM23" s="133"/>
      <c r="BON23" s="133"/>
      <c r="BOO23" s="133"/>
      <c r="BOP23" s="133"/>
      <c r="BOQ23" s="133"/>
      <c r="BOR23" s="133"/>
      <c r="BOS23" s="133"/>
      <c r="BOT23" s="133"/>
      <c r="BOU23" s="133"/>
      <c r="BOV23" s="133"/>
      <c r="BOW23" s="133"/>
      <c r="BOX23" s="133"/>
      <c r="BOY23" s="133"/>
      <c r="BOZ23" s="133"/>
      <c r="BPA23" s="133"/>
      <c r="BPB23" s="133"/>
      <c r="BPC23" s="133"/>
      <c r="BPD23" s="133"/>
      <c r="BPE23" s="133"/>
      <c r="BPF23" s="133"/>
      <c r="BPG23" s="133"/>
      <c r="BPH23" s="133"/>
      <c r="BPI23" s="133"/>
      <c r="BPJ23" s="133"/>
      <c r="BPK23" s="133"/>
      <c r="BPL23" s="133"/>
      <c r="BPM23" s="133"/>
      <c r="BPN23" s="133"/>
      <c r="BPO23" s="133"/>
      <c r="BPP23" s="133"/>
      <c r="BPQ23" s="133"/>
      <c r="BPR23" s="133"/>
      <c r="BPS23" s="133"/>
      <c r="BPT23" s="133"/>
      <c r="BPU23" s="133"/>
      <c r="BPV23" s="133"/>
      <c r="BPW23" s="133"/>
      <c r="BPX23" s="133"/>
      <c r="BPY23" s="133"/>
      <c r="BPZ23" s="133"/>
      <c r="BQA23" s="133"/>
      <c r="BQB23" s="133"/>
      <c r="BQC23" s="133"/>
      <c r="BQD23" s="133"/>
      <c r="BQE23" s="133"/>
      <c r="BQF23" s="133"/>
      <c r="BQG23" s="133"/>
      <c r="BQH23" s="133"/>
      <c r="BQI23" s="133"/>
      <c r="BQJ23" s="133"/>
      <c r="BQK23" s="133"/>
      <c r="BQL23" s="133"/>
      <c r="BQM23" s="133"/>
      <c r="BQN23" s="133"/>
      <c r="BQO23" s="133"/>
      <c r="BQP23" s="133"/>
      <c r="BQQ23" s="133"/>
      <c r="BQR23" s="133"/>
      <c r="BQS23" s="133"/>
      <c r="BQT23" s="133"/>
      <c r="BQU23" s="133"/>
      <c r="BQV23" s="133"/>
      <c r="BQW23" s="133"/>
      <c r="BQX23" s="133"/>
      <c r="BQY23" s="133"/>
      <c r="BQZ23" s="133"/>
      <c r="BRA23" s="133"/>
      <c r="BRB23" s="133"/>
      <c r="BRC23" s="133"/>
      <c r="BRD23" s="133"/>
      <c r="BRE23" s="133"/>
      <c r="BRF23" s="133"/>
      <c r="BRG23" s="133"/>
      <c r="BRH23" s="133"/>
      <c r="BRI23" s="133"/>
      <c r="BRJ23" s="133"/>
      <c r="BRK23" s="133"/>
      <c r="BRL23" s="133"/>
      <c r="BRM23" s="133"/>
      <c r="BRN23" s="133"/>
      <c r="BRO23" s="133"/>
      <c r="BRP23" s="133"/>
      <c r="BRQ23" s="133"/>
      <c r="BRR23" s="133"/>
      <c r="BRS23" s="133"/>
      <c r="BRT23" s="133"/>
      <c r="BRU23" s="133"/>
      <c r="BRV23" s="133"/>
      <c r="BRW23" s="133"/>
      <c r="BRX23" s="133"/>
      <c r="BRY23" s="133"/>
      <c r="BRZ23" s="133"/>
      <c r="BSA23" s="133"/>
      <c r="BSB23" s="133"/>
      <c r="BSC23" s="133"/>
      <c r="BSD23" s="133"/>
      <c r="BSE23" s="133"/>
      <c r="BSF23" s="133"/>
      <c r="BSG23" s="133"/>
      <c r="BSH23" s="133"/>
      <c r="BSI23" s="133"/>
      <c r="BSJ23" s="133"/>
      <c r="BSK23" s="133"/>
      <c r="BSL23" s="133"/>
      <c r="BSM23" s="133"/>
      <c r="BSN23" s="133"/>
      <c r="BSO23" s="133"/>
      <c r="BSP23" s="133"/>
      <c r="BSQ23" s="133"/>
      <c r="BSR23" s="133"/>
      <c r="BSS23" s="133"/>
      <c r="BST23" s="133"/>
      <c r="BSU23" s="133"/>
      <c r="BSV23" s="133"/>
      <c r="BSW23" s="133"/>
      <c r="BSX23" s="133"/>
      <c r="BSY23" s="133"/>
      <c r="BSZ23" s="133"/>
      <c r="BTA23" s="133"/>
      <c r="BTB23" s="133"/>
      <c r="BTC23" s="133"/>
      <c r="BTD23" s="133"/>
      <c r="BTE23" s="133"/>
      <c r="BTF23" s="133"/>
      <c r="BTG23" s="133"/>
      <c r="BTH23" s="133"/>
      <c r="BTI23" s="133"/>
      <c r="BTJ23" s="133"/>
      <c r="BTK23" s="133"/>
      <c r="BTL23" s="133"/>
      <c r="BTM23" s="133"/>
      <c r="BTN23" s="133"/>
      <c r="BTO23" s="133"/>
      <c r="BTP23" s="133"/>
      <c r="BTQ23" s="133"/>
      <c r="BTR23" s="133"/>
      <c r="BTS23" s="133"/>
      <c r="BTT23" s="133"/>
      <c r="BTU23" s="133"/>
      <c r="BTV23" s="133"/>
      <c r="BTW23" s="133"/>
      <c r="BTX23" s="133"/>
      <c r="BTY23" s="133"/>
      <c r="BTZ23" s="133"/>
      <c r="BUA23" s="133"/>
      <c r="BUB23" s="133"/>
      <c r="BUC23" s="133"/>
      <c r="BUD23" s="133"/>
      <c r="BUE23" s="133"/>
      <c r="BUF23" s="133"/>
      <c r="BUG23" s="133"/>
      <c r="BUH23" s="133"/>
      <c r="BUI23" s="133"/>
      <c r="BUJ23" s="133"/>
      <c r="BUK23" s="133"/>
      <c r="BUL23" s="133"/>
      <c r="BUM23" s="133"/>
      <c r="BUN23" s="133"/>
      <c r="BUO23" s="133"/>
      <c r="BUP23" s="133"/>
      <c r="BUQ23" s="133"/>
      <c r="BUR23" s="133"/>
      <c r="BUS23" s="133"/>
      <c r="BUT23" s="133"/>
      <c r="BUU23" s="133"/>
      <c r="BUV23" s="133"/>
      <c r="BUW23" s="133"/>
      <c r="BUX23" s="133"/>
      <c r="BUY23" s="133"/>
      <c r="BUZ23" s="133"/>
      <c r="BVA23" s="133"/>
      <c r="BVB23" s="133"/>
      <c r="BVC23" s="133"/>
      <c r="BVD23" s="133"/>
      <c r="BVE23" s="133"/>
      <c r="BVF23" s="133"/>
      <c r="BVG23" s="133"/>
      <c r="BVH23" s="133"/>
      <c r="BVI23" s="133"/>
      <c r="BVJ23" s="133"/>
      <c r="BVK23" s="133"/>
      <c r="BVL23" s="133"/>
      <c r="BVM23" s="133"/>
      <c r="BVN23" s="133"/>
      <c r="BVO23" s="133"/>
      <c r="BVP23" s="133"/>
      <c r="BVQ23" s="133"/>
      <c r="BVR23" s="133"/>
      <c r="BVS23" s="133"/>
      <c r="BVT23" s="133"/>
      <c r="BVU23" s="133"/>
      <c r="BVV23" s="133"/>
      <c r="BVW23" s="133"/>
      <c r="BVX23" s="133"/>
      <c r="BVY23" s="133"/>
      <c r="BVZ23" s="133"/>
      <c r="BWA23" s="133"/>
      <c r="BWB23" s="133"/>
      <c r="BWC23" s="133"/>
      <c r="BWD23" s="133"/>
      <c r="BWE23" s="133"/>
      <c r="BWF23" s="133"/>
      <c r="BWG23" s="133"/>
      <c r="BWH23" s="133"/>
      <c r="BWI23" s="133"/>
      <c r="BWJ23" s="133"/>
      <c r="BWK23" s="133"/>
      <c r="BWL23" s="133"/>
      <c r="BWM23" s="133"/>
      <c r="BWN23" s="133"/>
      <c r="BWO23" s="133"/>
      <c r="BWP23" s="133"/>
      <c r="BWQ23" s="133"/>
      <c r="BWR23" s="133"/>
      <c r="BWS23" s="133"/>
      <c r="BWT23" s="133"/>
      <c r="BWU23" s="133"/>
      <c r="BWV23" s="133"/>
      <c r="BWW23" s="133"/>
      <c r="BWX23" s="133"/>
      <c r="BWY23" s="133"/>
      <c r="BWZ23" s="133"/>
      <c r="BXA23" s="133"/>
      <c r="BXB23" s="133"/>
      <c r="BXC23" s="133"/>
      <c r="BXD23" s="133"/>
      <c r="BXE23" s="133"/>
      <c r="BXF23" s="133"/>
      <c r="BXG23" s="133"/>
      <c r="BXH23" s="133"/>
      <c r="BXI23" s="133"/>
      <c r="BXJ23" s="133"/>
      <c r="BXK23" s="133"/>
      <c r="BXL23" s="133"/>
      <c r="BXM23" s="133"/>
      <c r="BXN23" s="133"/>
      <c r="BXO23" s="133"/>
      <c r="BXP23" s="133"/>
      <c r="BXQ23" s="133"/>
      <c r="BXR23" s="133"/>
      <c r="BXS23" s="133"/>
      <c r="BXT23" s="133"/>
      <c r="BXU23" s="133"/>
      <c r="BXV23" s="133"/>
      <c r="BXW23" s="133"/>
      <c r="BXX23" s="133"/>
      <c r="BXY23" s="133"/>
      <c r="BXZ23" s="133"/>
      <c r="BYA23" s="133"/>
      <c r="BYB23" s="133"/>
      <c r="BYC23" s="133"/>
      <c r="BYD23" s="133"/>
      <c r="BYE23" s="133"/>
      <c r="BYF23" s="133"/>
      <c r="BYG23" s="133"/>
      <c r="BYH23" s="133"/>
      <c r="BYI23" s="133"/>
      <c r="BYJ23" s="133"/>
      <c r="BYK23" s="133"/>
      <c r="BYL23" s="133"/>
      <c r="BYM23" s="133"/>
      <c r="BYN23" s="133"/>
      <c r="BYO23" s="133"/>
      <c r="BYP23" s="133"/>
      <c r="BYQ23" s="133"/>
      <c r="BYR23" s="133"/>
      <c r="BYS23" s="133"/>
      <c r="BYT23" s="133"/>
      <c r="BYU23" s="133"/>
      <c r="BYV23" s="133"/>
      <c r="BYW23" s="133"/>
      <c r="BYX23" s="133"/>
      <c r="BYY23" s="133"/>
      <c r="BYZ23" s="133"/>
      <c r="BZA23" s="133"/>
      <c r="BZB23" s="133"/>
      <c r="BZC23" s="133"/>
      <c r="BZD23" s="133"/>
      <c r="BZE23" s="133"/>
      <c r="BZF23" s="133"/>
      <c r="BZG23" s="133"/>
      <c r="BZH23" s="133"/>
      <c r="BZI23" s="133"/>
      <c r="BZJ23" s="133"/>
      <c r="BZK23" s="133"/>
      <c r="BZL23" s="133"/>
      <c r="BZM23" s="133"/>
      <c r="BZN23" s="133"/>
      <c r="BZO23" s="133"/>
      <c r="BZP23" s="133"/>
      <c r="BZQ23" s="133"/>
      <c r="BZR23" s="133"/>
      <c r="BZS23" s="133"/>
      <c r="BZT23" s="133"/>
      <c r="BZU23" s="133"/>
      <c r="BZV23" s="133"/>
      <c r="BZW23" s="133"/>
      <c r="BZX23" s="133"/>
      <c r="BZY23" s="133"/>
      <c r="BZZ23" s="133"/>
      <c r="CAA23" s="133"/>
      <c r="CAB23" s="133"/>
      <c r="CAC23" s="133"/>
      <c r="CAD23" s="133"/>
      <c r="CAE23" s="133"/>
      <c r="CAF23" s="133"/>
      <c r="CAG23" s="133"/>
      <c r="CAH23" s="133"/>
      <c r="CAI23" s="133"/>
      <c r="CAJ23" s="133"/>
      <c r="CAK23" s="133"/>
      <c r="CAL23" s="133"/>
      <c r="CAM23" s="133"/>
      <c r="CAN23" s="133"/>
      <c r="CAO23" s="133"/>
      <c r="CAP23" s="133"/>
      <c r="CAQ23" s="133"/>
      <c r="CAR23" s="133"/>
      <c r="CAS23" s="133"/>
      <c r="CAT23" s="133"/>
      <c r="CAU23" s="133"/>
      <c r="CAV23" s="133"/>
      <c r="CAW23" s="133"/>
      <c r="CAX23" s="133"/>
      <c r="CAY23" s="133"/>
      <c r="CAZ23" s="133"/>
      <c r="CBA23" s="133"/>
      <c r="CBB23" s="133"/>
      <c r="CBC23" s="133"/>
      <c r="CBD23" s="133"/>
      <c r="CBE23" s="133"/>
      <c r="CBF23" s="133"/>
      <c r="CBG23" s="133"/>
      <c r="CBH23" s="133"/>
      <c r="CBI23" s="133"/>
      <c r="CBJ23" s="133"/>
      <c r="CBK23" s="133"/>
      <c r="CBL23" s="133"/>
      <c r="CBM23" s="133"/>
      <c r="CBN23" s="133"/>
      <c r="CBO23" s="133"/>
      <c r="CBP23" s="133"/>
      <c r="CBQ23" s="133"/>
      <c r="CBR23" s="133"/>
      <c r="CBS23" s="133"/>
      <c r="CBT23" s="133"/>
      <c r="CBU23" s="133"/>
      <c r="CBV23" s="133"/>
      <c r="CBW23" s="133"/>
      <c r="CBX23" s="133"/>
      <c r="CBY23" s="133"/>
      <c r="CBZ23" s="133"/>
      <c r="CCA23" s="133"/>
      <c r="CCB23" s="133"/>
      <c r="CCC23" s="133"/>
      <c r="CCD23" s="133"/>
      <c r="CCE23" s="133"/>
      <c r="CCF23" s="133"/>
      <c r="CCG23" s="133"/>
      <c r="CCH23" s="133"/>
      <c r="CCI23" s="133"/>
      <c r="CCJ23" s="133"/>
      <c r="CCK23" s="133"/>
      <c r="CCL23" s="133"/>
      <c r="CCM23" s="133"/>
      <c r="CCN23" s="133"/>
      <c r="CCO23" s="133"/>
      <c r="CCP23" s="133"/>
      <c r="CCQ23" s="133"/>
      <c r="CCR23" s="133"/>
      <c r="CCS23" s="133"/>
      <c r="CCT23" s="133"/>
      <c r="CCU23" s="133"/>
      <c r="CCV23" s="133"/>
      <c r="CCW23" s="133"/>
      <c r="CCX23" s="133"/>
      <c r="CCY23" s="133"/>
      <c r="CCZ23" s="133"/>
      <c r="CDA23" s="133"/>
      <c r="CDB23" s="133"/>
      <c r="CDC23" s="133"/>
      <c r="CDD23" s="133"/>
      <c r="CDE23" s="133"/>
      <c r="CDF23" s="133"/>
      <c r="CDG23" s="133"/>
      <c r="CDH23" s="133"/>
      <c r="CDI23" s="133"/>
      <c r="CDJ23" s="133"/>
      <c r="CDK23" s="133"/>
      <c r="CDL23" s="133"/>
      <c r="CDM23" s="133"/>
      <c r="CDN23" s="133"/>
      <c r="CDO23" s="133"/>
      <c r="CDP23" s="133"/>
      <c r="CDQ23" s="133"/>
      <c r="CDR23" s="133"/>
      <c r="CDS23" s="133"/>
      <c r="CDT23" s="133"/>
      <c r="CDU23" s="133"/>
      <c r="CDV23" s="133"/>
      <c r="CDW23" s="133"/>
      <c r="CDX23" s="133"/>
      <c r="CDY23" s="133"/>
      <c r="CDZ23" s="133"/>
      <c r="CEA23" s="133"/>
      <c r="CEB23" s="133"/>
      <c r="CEC23" s="133"/>
      <c r="CED23" s="133"/>
      <c r="CEE23" s="133"/>
      <c r="CEF23" s="133"/>
      <c r="CEG23" s="133"/>
      <c r="CEH23" s="133"/>
      <c r="CEI23" s="133"/>
      <c r="CEJ23" s="133"/>
      <c r="CEK23" s="133"/>
      <c r="CEL23" s="133"/>
      <c r="CEM23" s="133"/>
      <c r="CEN23" s="133"/>
      <c r="CEO23" s="133"/>
      <c r="CEP23" s="133"/>
      <c r="CEQ23" s="133"/>
      <c r="CER23" s="133"/>
      <c r="CES23" s="133"/>
      <c r="CET23" s="133"/>
      <c r="CEU23" s="133"/>
      <c r="CEV23" s="133"/>
      <c r="CEW23" s="133"/>
      <c r="CEX23" s="133"/>
      <c r="CEY23" s="133"/>
      <c r="CEZ23" s="133"/>
      <c r="CFA23" s="133"/>
      <c r="CFB23" s="133"/>
      <c r="CFC23" s="133"/>
      <c r="CFD23" s="133"/>
      <c r="CFE23" s="133"/>
      <c r="CFF23" s="133"/>
      <c r="CFG23" s="133"/>
      <c r="CFH23" s="133"/>
      <c r="CFI23" s="133"/>
      <c r="CFJ23" s="133"/>
      <c r="CFK23" s="133"/>
      <c r="CFL23" s="133"/>
      <c r="CFM23" s="133"/>
      <c r="CFN23" s="133"/>
      <c r="CFO23" s="133"/>
      <c r="CFP23" s="133"/>
      <c r="CFQ23" s="133"/>
      <c r="CFR23" s="133"/>
      <c r="CFS23" s="133"/>
      <c r="CFT23" s="133"/>
      <c r="CFU23" s="133"/>
      <c r="CFV23" s="133"/>
      <c r="CFW23" s="133"/>
      <c r="CFX23" s="133"/>
      <c r="CFY23" s="133"/>
      <c r="CFZ23" s="133"/>
      <c r="CGA23" s="133"/>
      <c r="CGB23" s="133"/>
      <c r="CGC23" s="133"/>
      <c r="CGD23" s="133"/>
      <c r="CGE23" s="133"/>
      <c r="CGF23" s="133"/>
      <c r="CGG23" s="133"/>
      <c r="CGH23" s="133"/>
      <c r="CGI23" s="133"/>
      <c r="CGJ23" s="133"/>
      <c r="CGK23" s="133"/>
      <c r="CGL23" s="133"/>
      <c r="CGM23" s="133"/>
      <c r="CGN23" s="133"/>
      <c r="CGO23" s="133"/>
      <c r="CGP23" s="133"/>
      <c r="CGQ23" s="133"/>
      <c r="CGR23" s="133"/>
      <c r="CGS23" s="133"/>
      <c r="CGT23" s="133"/>
      <c r="CGU23" s="133"/>
      <c r="CGV23" s="133"/>
      <c r="CGW23" s="133"/>
      <c r="CGX23" s="133"/>
      <c r="CGY23" s="133"/>
      <c r="CGZ23" s="133"/>
      <c r="CHA23" s="133"/>
      <c r="CHB23" s="133"/>
      <c r="CHC23" s="133"/>
      <c r="CHD23" s="133"/>
      <c r="CHE23" s="133"/>
      <c r="CHF23" s="133"/>
      <c r="CHG23" s="133"/>
      <c r="CHH23" s="133"/>
      <c r="CHI23" s="133"/>
      <c r="CHJ23" s="133"/>
      <c r="CHK23" s="133"/>
      <c r="CHL23" s="133"/>
      <c r="CHM23" s="133"/>
      <c r="CHN23" s="133"/>
      <c r="CHO23" s="133"/>
      <c r="CHP23" s="133"/>
      <c r="CHQ23" s="133"/>
      <c r="CHR23" s="133"/>
      <c r="CHS23" s="133"/>
      <c r="CHT23" s="133"/>
      <c r="CHU23" s="133"/>
      <c r="CHV23" s="133"/>
      <c r="CHW23" s="133"/>
      <c r="CHX23" s="133"/>
      <c r="CHY23" s="133"/>
      <c r="CHZ23" s="133"/>
      <c r="CIA23" s="133"/>
      <c r="CIB23" s="133"/>
      <c r="CIC23" s="133"/>
      <c r="CID23" s="133"/>
      <c r="CIE23" s="133"/>
      <c r="CIF23" s="133"/>
      <c r="CIG23" s="133"/>
      <c r="CIH23" s="133"/>
      <c r="CII23" s="133"/>
      <c r="CIJ23" s="133"/>
      <c r="CIK23" s="133"/>
      <c r="CIL23" s="133"/>
      <c r="CIM23" s="133"/>
      <c r="CIN23" s="133"/>
      <c r="CIO23" s="133"/>
      <c r="CIP23" s="133"/>
      <c r="CIQ23" s="133"/>
      <c r="CIR23" s="133"/>
      <c r="CIS23" s="133"/>
      <c r="CIT23" s="133"/>
      <c r="CIU23" s="133"/>
      <c r="CIV23" s="133"/>
      <c r="CIW23" s="133"/>
      <c r="CIX23" s="133"/>
      <c r="CIY23" s="133"/>
      <c r="CIZ23" s="133"/>
      <c r="CJA23" s="133"/>
      <c r="CJB23" s="133"/>
      <c r="CJC23" s="133"/>
      <c r="CJD23" s="133"/>
      <c r="CJE23" s="133"/>
      <c r="CJF23" s="133"/>
      <c r="CJG23" s="133"/>
      <c r="CJH23" s="133"/>
      <c r="CJI23" s="133"/>
      <c r="CJJ23" s="133"/>
      <c r="CJK23" s="133"/>
      <c r="CJL23" s="133"/>
      <c r="CJM23" s="133"/>
      <c r="CJN23" s="133"/>
      <c r="CJO23" s="133"/>
      <c r="CJP23" s="133"/>
      <c r="CJQ23" s="133"/>
      <c r="CJR23" s="133"/>
      <c r="CJS23" s="133"/>
      <c r="CJT23" s="133"/>
      <c r="CJU23" s="133"/>
      <c r="CJV23" s="133"/>
      <c r="CJW23" s="133"/>
      <c r="CJX23" s="133"/>
      <c r="CJY23" s="133"/>
      <c r="CJZ23" s="133"/>
      <c r="CKA23" s="133"/>
      <c r="CKB23" s="133"/>
      <c r="CKC23" s="133"/>
      <c r="CKD23" s="133"/>
      <c r="CKE23" s="133"/>
      <c r="CKF23" s="133"/>
      <c r="CKG23" s="133"/>
      <c r="CKH23" s="133"/>
      <c r="CKI23" s="133"/>
      <c r="CKJ23" s="133"/>
      <c r="CKK23" s="133"/>
      <c r="CKL23" s="133"/>
      <c r="CKM23" s="133"/>
      <c r="CKN23" s="133"/>
      <c r="CKO23" s="133"/>
      <c r="CKP23" s="133"/>
      <c r="CKQ23" s="133"/>
      <c r="CKR23" s="133"/>
      <c r="CKS23" s="133"/>
      <c r="CKT23" s="133"/>
      <c r="CKU23" s="133"/>
      <c r="CKV23" s="133"/>
      <c r="CKW23" s="133"/>
      <c r="CKX23" s="133"/>
      <c r="CKY23" s="133"/>
      <c r="CKZ23" s="133"/>
      <c r="CLA23" s="133"/>
      <c r="CLB23" s="133"/>
      <c r="CLC23" s="133"/>
      <c r="CLD23" s="133"/>
      <c r="CLE23" s="133"/>
      <c r="CLF23" s="133"/>
      <c r="CLG23" s="133"/>
      <c r="CLH23" s="133"/>
      <c r="CLI23" s="133"/>
      <c r="CLJ23" s="133"/>
      <c r="CLK23" s="133"/>
      <c r="CLL23" s="133"/>
      <c r="CLM23" s="133"/>
      <c r="CLN23" s="133"/>
      <c r="CLO23" s="133"/>
      <c r="CLP23" s="133"/>
      <c r="CLQ23" s="133"/>
      <c r="CLR23" s="133"/>
      <c r="CLS23" s="133"/>
      <c r="CLT23" s="133"/>
      <c r="CLU23" s="133"/>
      <c r="CLV23" s="133"/>
      <c r="CLW23" s="133"/>
      <c r="CLX23" s="133"/>
      <c r="CLY23" s="133"/>
      <c r="CLZ23" s="133"/>
      <c r="CMA23" s="133"/>
      <c r="CMB23" s="133"/>
      <c r="CMC23" s="133"/>
      <c r="CMD23" s="133"/>
      <c r="CME23" s="133"/>
      <c r="CMF23" s="133"/>
      <c r="CMG23" s="133"/>
      <c r="CMH23" s="133"/>
      <c r="CMI23" s="133"/>
      <c r="CMJ23" s="133"/>
      <c r="CMK23" s="133"/>
      <c r="CML23" s="133"/>
      <c r="CMM23" s="133"/>
      <c r="CMN23" s="133"/>
      <c r="CMO23" s="133"/>
      <c r="CMP23" s="133"/>
      <c r="CMQ23" s="133"/>
      <c r="CMR23" s="133"/>
      <c r="CMS23" s="133"/>
      <c r="CMT23" s="133"/>
      <c r="CMU23" s="133"/>
      <c r="CMV23" s="133"/>
      <c r="CMW23" s="133"/>
      <c r="CMX23" s="133"/>
      <c r="CMY23" s="133"/>
      <c r="CMZ23" s="133"/>
      <c r="CNA23" s="133"/>
      <c r="CNB23" s="133"/>
      <c r="CNC23" s="133"/>
      <c r="CND23" s="133"/>
      <c r="CNE23" s="133"/>
      <c r="CNF23" s="133"/>
      <c r="CNG23" s="133"/>
      <c r="CNH23" s="133"/>
      <c r="CNI23" s="133"/>
      <c r="CNJ23" s="133"/>
      <c r="CNK23" s="133"/>
      <c r="CNL23" s="133"/>
      <c r="CNM23" s="133"/>
      <c r="CNN23" s="133"/>
      <c r="CNO23" s="133"/>
      <c r="CNP23" s="133"/>
      <c r="CNQ23" s="133"/>
      <c r="CNR23" s="133"/>
      <c r="CNS23" s="133"/>
      <c r="CNT23" s="133"/>
      <c r="CNU23" s="133"/>
      <c r="CNV23" s="133"/>
      <c r="CNW23" s="133"/>
      <c r="CNX23" s="133"/>
      <c r="CNY23" s="133"/>
      <c r="CNZ23" s="133"/>
      <c r="COA23" s="133"/>
      <c r="COB23" s="133"/>
      <c r="COC23" s="133"/>
      <c r="COD23" s="133"/>
      <c r="COE23" s="133"/>
      <c r="COF23" s="133"/>
      <c r="COG23" s="133"/>
      <c r="COH23" s="133"/>
      <c r="COI23" s="133"/>
      <c r="COJ23" s="133"/>
      <c r="COK23" s="133"/>
      <c r="COL23" s="133"/>
      <c r="COM23" s="133"/>
      <c r="CON23" s="133"/>
      <c r="COO23" s="133"/>
      <c r="COP23" s="133"/>
      <c r="COQ23" s="133"/>
      <c r="COR23" s="133"/>
      <c r="COS23" s="133"/>
      <c r="COT23" s="133"/>
      <c r="COU23" s="133"/>
      <c r="COV23" s="133"/>
      <c r="COW23" s="133"/>
      <c r="COX23" s="133"/>
      <c r="COY23" s="133"/>
      <c r="COZ23" s="133"/>
      <c r="CPA23" s="133"/>
      <c r="CPB23" s="133"/>
      <c r="CPC23" s="133"/>
      <c r="CPD23" s="133"/>
      <c r="CPE23" s="133"/>
      <c r="CPF23" s="133"/>
      <c r="CPG23" s="133"/>
      <c r="CPH23" s="133"/>
      <c r="CPI23" s="133"/>
      <c r="CPJ23" s="133"/>
      <c r="CPK23" s="133"/>
      <c r="CPL23" s="133"/>
      <c r="CPM23" s="133"/>
      <c r="CPN23" s="133"/>
      <c r="CPO23" s="133"/>
      <c r="CPP23" s="133"/>
      <c r="CPQ23" s="133"/>
      <c r="CPR23" s="133"/>
      <c r="CPS23" s="133"/>
      <c r="CPT23" s="133"/>
      <c r="CPU23" s="133"/>
      <c r="CPV23" s="133"/>
      <c r="CPW23" s="133"/>
      <c r="CPX23" s="133"/>
      <c r="CPY23" s="133"/>
      <c r="CPZ23" s="133"/>
      <c r="CQA23" s="133"/>
      <c r="CQB23" s="133"/>
      <c r="CQC23" s="133"/>
      <c r="CQD23" s="133"/>
      <c r="CQE23" s="133"/>
      <c r="CQF23" s="133"/>
      <c r="CQG23" s="133"/>
      <c r="CQH23" s="133"/>
      <c r="CQI23" s="133"/>
      <c r="CQJ23" s="133"/>
      <c r="CQK23" s="133"/>
      <c r="CQL23" s="133"/>
      <c r="CQM23" s="133"/>
      <c r="CQN23" s="133"/>
      <c r="CQO23" s="133"/>
      <c r="CQP23" s="133"/>
      <c r="CQQ23" s="133"/>
      <c r="CQR23" s="133"/>
      <c r="CQS23" s="133"/>
      <c r="CQT23" s="133"/>
      <c r="CQU23" s="133"/>
      <c r="CQV23" s="133"/>
      <c r="CQW23" s="133"/>
      <c r="CQX23" s="133"/>
      <c r="CQY23" s="133"/>
      <c r="CQZ23" s="133"/>
      <c r="CRA23" s="133"/>
      <c r="CRB23" s="133"/>
      <c r="CRC23" s="133"/>
      <c r="CRD23" s="133"/>
      <c r="CRE23" s="133"/>
      <c r="CRF23" s="133"/>
      <c r="CRG23" s="133"/>
      <c r="CRH23" s="133"/>
      <c r="CRI23" s="133"/>
      <c r="CRJ23" s="133"/>
      <c r="CRK23" s="133"/>
      <c r="CRL23" s="133"/>
      <c r="CRM23" s="133"/>
      <c r="CRN23" s="133"/>
      <c r="CRO23" s="133"/>
      <c r="CRP23" s="133"/>
      <c r="CRQ23" s="133"/>
      <c r="CRR23" s="133"/>
      <c r="CRS23" s="133"/>
      <c r="CRT23" s="133"/>
      <c r="CRU23" s="133"/>
      <c r="CRV23" s="133"/>
      <c r="CRW23" s="133"/>
      <c r="CRX23" s="133"/>
      <c r="CRY23" s="133"/>
      <c r="CRZ23" s="133"/>
      <c r="CSA23" s="133"/>
      <c r="CSB23" s="133"/>
      <c r="CSC23" s="133"/>
      <c r="CSD23" s="133"/>
      <c r="CSE23" s="133"/>
      <c r="CSF23" s="133"/>
      <c r="CSG23" s="133"/>
      <c r="CSH23" s="133"/>
      <c r="CSI23" s="133"/>
      <c r="CSJ23" s="133"/>
      <c r="CSK23" s="133"/>
      <c r="CSL23" s="133"/>
      <c r="CSM23" s="133"/>
      <c r="CSN23" s="133"/>
      <c r="CSO23" s="133"/>
      <c r="CSP23" s="133"/>
      <c r="CSQ23" s="133"/>
      <c r="CSR23" s="133"/>
      <c r="CSS23" s="133"/>
      <c r="CST23" s="133"/>
      <c r="CSU23" s="133"/>
      <c r="CSV23" s="133"/>
      <c r="CSW23" s="133"/>
      <c r="CSX23" s="133"/>
      <c r="CSY23" s="133"/>
      <c r="CSZ23" s="133"/>
      <c r="CTA23" s="133"/>
      <c r="CTB23" s="133"/>
      <c r="CTC23" s="133"/>
      <c r="CTD23" s="133"/>
      <c r="CTE23" s="133"/>
      <c r="CTF23" s="133"/>
      <c r="CTG23" s="133"/>
      <c r="CTH23" s="133"/>
      <c r="CTI23" s="133"/>
      <c r="CTJ23" s="133"/>
      <c r="CTK23" s="133"/>
      <c r="CTL23" s="133"/>
      <c r="CTM23" s="133"/>
      <c r="CTN23" s="133"/>
      <c r="CTO23" s="133"/>
      <c r="CTP23" s="133"/>
      <c r="CTQ23" s="133"/>
      <c r="CTR23" s="133"/>
      <c r="CTS23" s="133"/>
      <c r="CTT23" s="133"/>
      <c r="CTU23" s="133"/>
      <c r="CTV23" s="133"/>
      <c r="CTW23" s="133"/>
      <c r="CTX23" s="133"/>
      <c r="CTY23" s="133"/>
      <c r="CTZ23" s="133"/>
      <c r="CUA23" s="133"/>
      <c r="CUB23" s="133"/>
      <c r="CUC23" s="133"/>
      <c r="CUD23" s="133"/>
      <c r="CUE23" s="133"/>
      <c r="CUF23" s="133"/>
      <c r="CUG23" s="133"/>
      <c r="CUH23" s="133"/>
      <c r="CUI23" s="133"/>
      <c r="CUJ23" s="133"/>
      <c r="CUK23" s="133"/>
      <c r="CUL23" s="133"/>
      <c r="CUM23" s="133"/>
      <c r="CUN23" s="133"/>
      <c r="CUO23" s="133"/>
      <c r="CUP23" s="133"/>
      <c r="CUQ23" s="133"/>
      <c r="CUR23" s="133"/>
      <c r="CUS23" s="133"/>
      <c r="CUT23" s="133"/>
      <c r="CUU23" s="133"/>
      <c r="CUV23" s="133"/>
      <c r="CUW23" s="133"/>
      <c r="CUX23" s="133"/>
      <c r="CUY23" s="133"/>
      <c r="CUZ23" s="133"/>
      <c r="CVA23" s="133"/>
      <c r="CVB23" s="133"/>
      <c r="CVC23" s="133"/>
      <c r="CVD23" s="133"/>
      <c r="CVE23" s="133"/>
      <c r="CVF23" s="133"/>
      <c r="CVG23" s="133"/>
      <c r="CVH23" s="133"/>
      <c r="CVI23" s="133"/>
      <c r="CVJ23" s="133"/>
      <c r="CVK23" s="133"/>
      <c r="CVL23" s="133"/>
      <c r="CVM23" s="133"/>
      <c r="CVN23" s="133"/>
      <c r="CVO23" s="133"/>
      <c r="CVP23" s="133"/>
      <c r="CVQ23" s="133"/>
      <c r="CVR23" s="133"/>
      <c r="CVS23" s="133"/>
      <c r="CVT23" s="133"/>
      <c r="CVU23" s="133"/>
      <c r="CVV23" s="133"/>
      <c r="CVW23" s="133"/>
      <c r="CVX23" s="133"/>
      <c r="CVY23" s="133"/>
      <c r="CVZ23" s="133"/>
      <c r="CWA23" s="133"/>
      <c r="CWB23" s="133"/>
      <c r="CWC23" s="133"/>
      <c r="CWD23" s="133"/>
      <c r="CWE23" s="133"/>
      <c r="CWF23" s="133"/>
      <c r="CWG23" s="133"/>
      <c r="CWH23" s="133"/>
      <c r="CWI23" s="133"/>
      <c r="CWJ23" s="133"/>
      <c r="CWK23" s="133"/>
      <c r="CWL23" s="133"/>
      <c r="CWM23" s="133"/>
      <c r="CWN23" s="133"/>
      <c r="CWO23" s="133"/>
      <c r="CWP23" s="133"/>
      <c r="CWQ23" s="133"/>
      <c r="CWR23" s="133"/>
      <c r="CWS23" s="133"/>
      <c r="CWT23" s="133"/>
      <c r="CWU23" s="133"/>
      <c r="CWV23" s="133"/>
      <c r="CWW23" s="133"/>
      <c r="CWX23" s="133"/>
      <c r="CWY23" s="133"/>
      <c r="CWZ23" s="133"/>
      <c r="CXA23" s="133"/>
      <c r="CXB23" s="133"/>
      <c r="CXC23" s="133"/>
      <c r="CXD23" s="133"/>
      <c r="CXE23" s="133"/>
      <c r="CXF23" s="133"/>
      <c r="CXG23" s="133"/>
      <c r="CXH23" s="133"/>
      <c r="CXI23" s="133"/>
      <c r="CXJ23" s="133"/>
      <c r="CXK23" s="133"/>
      <c r="CXL23" s="133"/>
      <c r="CXM23" s="133"/>
      <c r="CXN23" s="133"/>
      <c r="CXO23" s="133"/>
      <c r="CXP23" s="133"/>
      <c r="CXQ23" s="133"/>
      <c r="CXR23" s="133"/>
      <c r="CXS23" s="133"/>
      <c r="CXT23" s="133"/>
      <c r="CXU23" s="133"/>
      <c r="CXV23" s="133"/>
      <c r="CXW23" s="133"/>
      <c r="CXX23" s="133"/>
      <c r="CXY23" s="133"/>
      <c r="CXZ23" s="133"/>
      <c r="CYA23" s="133"/>
      <c r="CYB23" s="133"/>
      <c r="CYC23" s="133"/>
      <c r="CYD23" s="133"/>
      <c r="CYE23" s="133"/>
      <c r="CYF23" s="133"/>
      <c r="CYG23" s="133"/>
      <c r="CYH23" s="133"/>
      <c r="CYI23" s="133"/>
      <c r="CYJ23" s="133"/>
      <c r="CYK23" s="133"/>
      <c r="CYL23" s="133"/>
      <c r="CYM23" s="133"/>
      <c r="CYN23" s="133"/>
      <c r="CYO23" s="133"/>
      <c r="CYP23" s="133"/>
      <c r="CYQ23" s="133"/>
      <c r="CYR23" s="133"/>
      <c r="CYS23" s="133"/>
      <c r="CYT23" s="133"/>
      <c r="CYU23" s="133"/>
      <c r="CYV23" s="133"/>
      <c r="CYW23" s="133"/>
      <c r="CYX23" s="133"/>
      <c r="CYY23" s="133"/>
      <c r="CYZ23" s="133"/>
      <c r="CZA23" s="133"/>
      <c r="CZB23" s="133"/>
      <c r="CZC23" s="133"/>
      <c r="CZD23" s="133"/>
      <c r="CZE23" s="133"/>
      <c r="CZF23" s="133"/>
      <c r="CZG23" s="133"/>
      <c r="CZH23" s="133"/>
      <c r="CZI23" s="133"/>
      <c r="CZJ23" s="133"/>
      <c r="CZK23" s="133"/>
      <c r="CZL23" s="133"/>
      <c r="CZM23" s="133"/>
      <c r="CZN23" s="133"/>
      <c r="CZO23" s="133"/>
      <c r="CZP23" s="133"/>
      <c r="CZQ23" s="133"/>
      <c r="CZR23" s="133"/>
      <c r="CZS23" s="133"/>
      <c r="CZT23" s="133"/>
      <c r="CZU23" s="133"/>
      <c r="CZV23" s="133"/>
      <c r="CZW23" s="133"/>
      <c r="CZX23" s="133"/>
      <c r="CZY23" s="133"/>
      <c r="CZZ23" s="133"/>
      <c r="DAA23" s="133"/>
      <c r="DAB23" s="133"/>
      <c r="DAC23" s="133"/>
      <c r="DAD23" s="133"/>
      <c r="DAE23" s="133"/>
      <c r="DAF23" s="133"/>
      <c r="DAG23" s="133"/>
      <c r="DAH23" s="133"/>
      <c r="DAI23" s="133"/>
      <c r="DAJ23" s="133"/>
      <c r="DAK23" s="133"/>
      <c r="DAL23" s="133"/>
      <c r="DAM23" s="133"/>
      <c r="DAN23" s="133"/>
      <c r="DAO23" s="133"/>
      <c r="DAP23" s="133"/>
      <c r="DAQ23" s="133"/>
      <c r="DAR23" s="133"/>
      <c r="DAS23" s="133"/>
      <c r="DAT23" s="133"/>
      <c r="DAU23" s="133"/>
      <c r="DAV23" s="133"/>
      <c r="DAW23" s="133"/>
      <c r="DAX23" s="133"/>
      <c r="DAY23" s="133"/>
      <c r="DAZ23" s="133"/>
      <c r="DBA23" s="133"/>
      <c r="DBB23" s="133"/>
      <c r="DBC23" s="133"/>
      <c r="DBD23" s="133"/>
      <c r="DBE23" s="133"/>
      <c r="DBF23" s="133"/>
      <c r="DBG23" s="133"/>
      <c r="DBH23" s="133"/>
      <c r="DBI23" s="133"/>
      <c r="DBJ23" s="133"/>
      <c r="DBK23" s="133"/>
      <c r="DBL23" s="133"/>
      <c r="DBM23" s="133"/>
      <c r="DBN23" s="133"/>
      <c r="DBO23" s="133"/>
      <c r="DBP23" s="133"/>
      <c r="DBQ23" s="133"/>
      <c r="DBR23" s="133"/>
      <c r="DBS23" s="133"/>
      <c r="DBT23" s="133"/>
      <c r="DBU23" s="133"/>
      <c r="DBV23" s="133"/>
      <c r="DBW23" s="133"/>
      <c r="DBX23" s="133"/>
      <c r="DBY23" s="133"/>
      <c r="DBZ23" s="133"/>
      <c r="DCA23" s="133"/>
      <c r="DCB23" s="133"/>
      <c r="DCC23" s="133"/>
      <c r="DCD23" s="133"/>
      <c r="DCE23" s="133"/>
      <c r="DCF23" s="133"/>
      <c r="DCG23" s="133"/>
      <c r="DCH23" s="133"/>
      <c r="DCI23" s="133"/>
      <c r="DCJ23" s="133"/>
      <c r="DCK23" s="133"/>
      <c r="DCL23" s="133"/>
      <c r="DCM23" s="133"/>
      <c r="DCN23" s="133"/>
      <c r="DCO23" s="133"/>
      <c r="DCP23" s="133"/>
      <c r="DCQ23" s="133"/>
      <c r="DCR23" s="133"/>
      <c r="DCS23" s="133"/>
      <c r="DCT23" s="133"/>
      <c r="DCU23" s="133"/>
      <c r="DCV23" s="133"/>
      <c r="DCW23" s="133"/>
      <c r="DCX23" s="133"/>
      <c r="DCY23" s="133"/>
      <c r="DCZ23" s="133"/>
      <c r="DDA23" s="133"/>
      <c r="DDB23" s="133"/>
      <c r="DDC23" s="133"/>
      <c r="DDD23" s="133"/>
      <c r="DDE23" s="133"/>
      <c r="DDF23" s="133"/>
      <c r="DDG23" s="133"/>
      <c r="DDH23" s="133"/>
      <c r="DDI23" s="133"/>
      <c r="DDJ23" s="133"/>
      <c r="DDK23" s="133"/>
      <c r="DDL23" s="133"/>
      <c r="DDM23" s="133"/>
      <c r="DDN23" s="133"/>
      <c r="DDO23" s="133"/>
      <c r="DDP23" s="133"/>
      <c r="DDQ23" s="133"/>
      <c r="DDR23" s="133"/>
      <c r="DDS23" s="133"/>
      <c r="DDT23" s="133"/>
      <c r="DDU23" s="133"/>
      <c r="DDV23" s="133"/>
      <c r="DDW23" s="133"/>
      <c r="DDX23" s="133"/>
      <c r="DDY23" s="133"/>
      <c r="DDZ23" s="133"/>
      <c r="DEA23" s="133"/>
      <c r="DEB23" s="133"/>
      <c r="DEC23" s="133"/>
      <c r="DED23" s="133"/>
      <c r="DEE23" s="133"/>
      <c r="DEF23" s="133"/>
      <c r="DEG23" s="133"/>
      <c r="DEH23" s="133"/>
      <c r="DEI23" s="133"/>
      <c r="DEJ23" s="133"/>
      <c r="DEK23" s="133"/>
      <c r="DEL23" s="133"/>
      <c r="DEM23" s="133"/>
      <c r="DEN23" s="133"/>
      <c r="DEO23" s="133"/>
      <c r="DEP23" s="133"/>
      <c r="DEQ23" s="133"/>
      <c r="DER23" s="133"/>
      <c r="DES23" s="133"/>
      <c r="DET23" s="133"/>
      <c r="DEU23" s="133"/>
      <c r="DEV23" s="133"/>
      <c r="DEW23" s="133"/>
      <c r="DEX23" s="133"/>
      <c r="DEY23" s="133"/>
      <c r="DEZ23" s="133"/>
      <c r="DFA23" s="133"/>
      <c r="DFB23" s="133"/>
      <c r="DFC23" s="133"/>
      <c r="DFD23" s="133"/>
      <c r="DFE23" s="133"/>
      <c r="DFF23" s="133"/>
      <c r="DFG23" s="133"/>
      <c r="DFH23" s="133"/>
      <c r="DFI23" s="133"/>
      <c r="DFJ23" s="133"/>
      <c r="DFK23" s="133"/>
      <c r="DFL23" s="133"/>
      <c r="DFM23" s="133"/>
      <c r="DFN23" s="133"/>
      <c r="DFO23" s="133"/>
      <c r="DFP23" s="133"/>
      <c r="DFQ23" s="133"/>
      <c r="DFR23" s="133"/>
      <c r="DFS23" s="133"/>
      <c r="DFT23" s="133"/>
      <c r="DFU23" s="133"/>
      <c r="DFV23" s="133"/>
      <c r="DFW23" s="133"/>
      <c r="DFX23" s="133"/>
      <c r="DFY23" s="133"/>
      <c r="DFZ23" s="133"/>
      <c r="DGA23" s="133"/>
      <c r="DGB23" s="133"/>
      <c r="DGC23" s="133"/>
      <c r="DGD23" s="133"/>
      <c r="DGE23" s="133"/>
      <c r="DGF23" s="133"/>
      <c r="DGG23" s="133"/>
      <c r="DGH23" s="133"/>
      <c r="DGI23" s="133"/>
      <c r="DGJ23" s="133"/>
      <c r="DGK23" s="133"/>
      <c r="DGL23" s="133"/>
      <c r="DGM23" s="133"/>
      <c r="DGN23" s="133"/>
      <c r="DGO23" s="133"/>
      <c r="DGP23" s="133"/>
      <c r="DGQ23" s="133"/>
      <c r="DGR23" s="133"/>
      <c r="DGS23" s="133"/>
      <c r="DGT23" s="133"/>
      <c r="DGU23" s="133"/>
      <c r="DGV23" s="133"/>
      <c r="DGW23" s="133"/>
      <c r="DGX23" s="133"/>
      <c r="DGY23" s="133"/>
      <c r="DGZ23" s="133"/>
      <c r="DHA23" s="133"/>
      <c r="DHB23" s="133"/>
      <c r="DHC23" s="133"/>
      <c r="DHD23" s="133"/>
      <c r="DHE23" s="133"/>
      <c r="DHF23" s="133"/>
      <c r="DHG23" s="133"/>
      <c r="DHH23" s="133"/>
      <c r="DHI23" s="133"/>
      <c r="DHJ23" s="133"/>
      <c r="DHK23" s="133"/>
      <c r="DHL23" s="133"/>
      <c r="DHM23" s="133"/>
      <c r="DHN23" s="133"/>
      <c r="DHO23" s="133"/>
      <c r="DHP23" s="133"/>
      <c r="DHQ23" s="133"/>
      <c r="DHR23" s="133"/>
      <c r="DHS23" s="133"/>
      <c r="DHT23" s="133"/>
      <c r="DHU23" s="133"/>
      <c r="DHV23" s="133"/>
      <c r="DHW23" s="133"/>
      <c r="DHX23" s="133"/>
      <c r="DHY23" s="133"/>
      <c r="DHZ23" s="133"/>
      <c r="DIA23" s="133"/>
      <c r="DIB23" s="133"/>
      <c r="DIC23" s="133"/>
      <c r="DID23" s="133"/>
      <c r="DIE23" s="133"/>
      <c r="DIF23" s="133"/>
      <c r="DIG23" s="133"/>
      <c r="DIH23" s="133"/>
      <c r="DII23" s="133"/>
      <c r="DIJ23" s="133"/>
      <c r="DIK23" s="133"/>
      <c r="DIL23" s="133"/>
      <c r="DIM23" s="133"/>
      <c r="DIN23" s="133"/>
      <c r="DIO23" s="133"/>
      <c r="DIP23" s="133"/>
      <c r="DIQ23" s="133"/>
      <c r="DIR23" s="133"/>
      <c r="DIS23" s="133"/>
      <c r="DIT23" s="133"/>
      <c r="DIU23" s="133"/>
      <c r="DIV23" s="133"/>
      <c r="DIW23" s="133"/>
      <c r="DIX23" s="133"/>
      <c r="DIY23" s="133"/>
      <c r="DIZ23" s="133"/>
      <c r="DJA23" s="133"/>
      <c r="DJB23" s="133"/>
      <c r="DJC23" s="133"/>
      <c r="DJD23" s="133"/>
      <c r="DJE23" s="133"/>
      <c r="DJF23" s="133"/>
      <c r="DJG23" s="133"/>
      <c r="DJH23" s="133"/>
      <c r="DJI23" s="133"/>
      <c r="DJJ23" s="133"/>
      <c r="DJK23" s="133"/>
      <c r="DJL23" s="133"/>
      <c r="DJM23" s="133"/>
      <c r="DJN23" s="133"/>
      <c r="DJO23" s="133"/>
      <c r="DJP23" s="133"/>
      <c r="DJQ23" s="133"/>
      <c r="DJR23" s="133"/>
      <c r="DJS23" s="133"/>
      <c r="DJT23" s="133"/>
      <c r="DJU23" s="133"/>
      <c r="DJV23" s="133"/>
      <c r="DJW23" s="133"/>
      <c r="DJX23" s="133"/>
      <c r="DJY23" s="133"/>
      <c r="DJZ23" s="133"/>
      <c r="DKA23" s="133"/>
      <c r="DKB23" s="133"/>
      <c r="DKC23" s="133"/>
      <c r="DKD23" s="133"/>
      <c r="DKE23" s="133"/>
      <c r="DKF23" s="133"/>
      <c r="DKG23" s="133"/>
      <c r="DKH23" s="133"/>
      <c r="DKI23" s="133"/>
      <c r="DKJ23" s="133"/>
      <c r="DKK23" s="133"/>
      <c r="DKL23" s="133"/>
      <c r="DKM23" s="133"/>
      <c r="DKN23" s="133"/>
      <c r="DKO23" s="133"/>
      <c r="DKP23" s="133"/>
      <c r="DKQ23" s="133"/>
      <c r="DKR23" s="133"/>
      <c r="DKS23" s="133"/>
      <c r="DKT23" s="133"/>
      <c r="DKU23" s="133"/>
      <c r="DKV23" s="133"/>
      <c r="DKW23" s="133"/>
      <c r="DKX23" s="133"/>
      <c r="DKY23" s="133"/>
      <c r="DKZ23" s="133"/>
      <c r="DLA23" s="133"/>
      <c r="DLB23" s="133"/>
      <c r="DLC23" s="133"/>
      <c r="DLD23" s="133"/>
      <c r="DLE23" s="133"/>
      <c r="DLF23" s="133"/>
      <c r="DLG23" s="133"/>
      <c r="DLH23" s="133"/>
      <c r="DLI23" s="133"/>
      <c r="DLJ23" s="133"/>
      <c r="DLK23" s="133"/>
      <c r="DLL23" s="133"/>
      <c r="DLM23" s="133"/>
      <c r="DLN23" s="133"/>
      <c r="DLO23" s="133"/>
      <c r="DLP23" s="133"/>
      <c r="DLQ23" s="133"/>
      <c r="DLR23" s="133"/>
      <c r="DLS23" s="133"/>
      <c r="DLT23" s="133"/>
      <c r="DLU23" s="133"/>
      <c r="DLV23" s="133"/>
      <c r="DLW23" s="133"/>
      <c r="DLX23" s="133"/>
      <c r="DLY23" s="133"/>
      <c r="DLZ23" s="133"/>
      <c r="DMA23" s="133"/>
      <c r="DMB23" s="133"/>
      <c r="DMC23" s="133"/>
      <c r="DMD23" s="133"/>
      <c r="DME23" s="133"/>
      <c r="DMF23" s="133"/>
      <c r="DMG23" s="133"/>
      <c r="DMH23" s="133"/>
      <c r="DMI23" s="133"/>
      <c r="DMJ23" s="133"/>
      <c r="DMK23" s="133"/>
      <c r="DML23" s="133"/>
      <c r="DMM23" s="133"/>
      <c r="DMN23" s="133"/>
      <c r="DMO23" s="133"/>
      <c r="DMP23" s="133"/>
      <c r="DMQ23" s="133"/>
      <c r="DMR23" s="133"/>
      <c r="DMS23" s="133"/>
      <c r="DMT23" s="133"/>
      <c r="DMU23" s="133"/>
      <c r="DMV23" s="133"/>
      <c r="DMW23" s="133"/>
      <c r="DMX23" s="133"/>
      <c r="DMY23" s="133"/>
      <c r="DMZ23" s="133"/>
      <c r="DNA23" s="133"/>
      <c r="DNB23" s="133"/>
      <c r="DNC23" s="133"/>
      <c r="DND23" s="133"/>
      <c r="DNE23" s="133"/>
      <c r="DNF23" s="133"/>
      <c r="DNG23" s="133"/>
      <c r="DNH23" s="133"/>
      <c r="DNI23" s="133"/>
      <c r="DNJ23" s="133"/>
      <c r="DNK23" s="133"/>
      <c r="DNL23" s="133"/>
      <c r="DNM23" s="133"/>
      <c r="DNN23" s="133"/>
      <c r="DNO23" s="133"/>
      <c r="DNP23" s="133"/>
      <c r="DNQ23" s="133"/>
      <c r="DNR23" s="133"/>
      <c r="DNS23" s="133"/>
      <c r="DNT23" s="133"/>
      <c r="DNU23" s="133"/>
      <c r="DNV23" s="133"/>
      <c r="DNW23" s="133"/>
      <c r="DNX23" s="133"/>
      <c r="DNY23" s="133"/>
      <c r="DNZ23" s="133"/>
      <c r="DOA23" s="133"/>
      <c r="DOB23" s="133"/>
      <c r="DOC23" s="133"/>
      <c r="DOD23" s="133"/>
      <c r="DOE23" s="133"/>
      <c r="DOF23" s="133"/>
      <c r="DOG23" s="133"/>
      <c r="DOH23" s="133"/>
      <c r="DOI23" s="133"/>
      <c r="DOJ23" s="133"/>
      <c r="DOK23" s="133"/>
      <c r="DOL23" s="133"/>
      <c r="DOM23" s="133"/>
      <c r="DON23" s="133"/>
      <c r="DOO23" s="133"/>
      <c r="DOP23" s="133"/>
      <c r="DOQ23" s="133"/>
      <c r="DOR23" s="133"/>
      <c r="DOS23" s="133"/>
      <c r="DOT23" s="133"/>
      <c r="DOU23" s="133"/>
      <c r="DOV23" s="133"/>
      <c r="DOW23" s="133"/>
      <c r="DOX23" s="133"/>
      <c r="DOY23" s="133"/>
      <c r="DOZ23" s="133"/>
      <c r="DPA23" s="133"/>
      <c r="DPB23" s="133"/>
      <c r="DPC23" s="133"/>
      <c r="DPD23" s="133"/>
      <c r="DPE23" s="133"/>
      <c r="DPF23" s="133"/>
      <c r="DPG23" s="133"/>
      <c r="DPH23" s="133"/>
      <c r="DPI23" s="133"/>
      <c r="DPJ23" s="133"/>
      <c r="DPK23" s="133"/>
      <c r="DPL23" s="133"/>
      <c r="DPM23" s="133"/>
      <c r="DPN23" s="133"/>
      <c r="DPO23" s="133"/>
      <c r="DPP23" s="133"/>
      <c r="DPQ23" s="133"/>
      <c r="DPR23" s="133"/>
      <c r="DPS23" s="133"/>
      <c r="DPT23" s="133"/>
      <c r="DPU23" s="133"/>
      <c r="DPV23" s="133"/>
      <c r="DPW23" s="133"/>
      <c r="DPX23" s="133"/>
      <c r="DPY23" s="133"/>
      <c r="DPZ23" s="133"/>
      <c r="DQA23" s="133"/>
      <c r="DQB23" s="133"/>
      <c r="DQC23" s="133"/>
      <c r="DQD23" s="133"/>
      <c r="DQE23" s="133"/>
      <c r="DQF23" s="133"/>
      <c r="DQG23" s="133"/>
      <c r="DQH23" s="133"/>
      <c r="DQI23" s="133"/>
      <c r="DQJ23" s="133"/>
      <c r="DQK23" s="133"/>
      <c r="DQL23" s="133"/>
      <c r="DQM23" s="133"/>
      <c r="DQN23" s="133"/>
      <c r="DQO23" s="133"/>
      <c r="DQP23" s="133"/>
      <c r="DQQ23" s="133"/>
      <c r="DQR23" s="133"/>
      <c r="DQS23" s="133"/>
      <c r="DQT23" s="133"/>
      <c r="DQU23" s="133"/>
      <c r="DQV23" s="133"/>
      <c r="DQW23" s="133"/>
      <c r="DQX23" s="133"/>
      <c r="DQY23" s="133"/>
      <c r="DQZ23" s="133"/>
      <c r="DRA23" s="133"/>
      <c r="DRB23" s="133"/>
      <c r="DRC23" s="133"/>
      <c r="DRD23" s="133"/>
      <c r="DRE23" s="133"/>
      <c r="DRF23" s="133"/>
      <c r="DRG23" s="133"/>
      <c r="DRH23" s="133"/>
      <c r="DRI23" s="133"/>
      <c r="DRJ23" s="133"/>
      <c r="DRK23" s="133"/>
      <c r="DRL23" s="133"/>
      <c r="DRM23" s="133"/>
      <c r="DRN23" s="133"/>
      <c r="DRO23" s="133"/>
      <c r="DRP23" s="133"/>
      <c r="DRQ23" s="133"/>
      <c r="DRR23" s="133"/>
      <c r="DRS23" s="133"/>
      <c r="DRT23" s="133"/>
      <c r="DRU23" s="133"/>
      <c r="DRV23" s="133"/>
      <c r="DRW23" s="133"/>
      <c r="DRX23" s="133"/>
      <c r="DRY23" s="133"/>
      <c r="DRZ23" s="133"/>
      <c r="DSA23" s="133"/>
      <c r="DSB23" s="133"/>
      <c r="DSC23" s="133"/>
      <c r="DSD23" s="133"/>
      <c r="DSE23" s="133"/>
      <c r="DSF23" s="133"/>
      <c r="DSG23" s="133"/>
      <c r="DSH23" s="133"/>
      <c r="DSI23" s="133"/>
      <c r="DSJ23" s="133"/>
      <c r="DSK23" s="133"/>
      <c r="DSL23" s="133"/>
      <c r="DSM23" s="133"/>
      <c r="DSN23" s="133"/>
      <c r="DSO23" s="133"/>
      <c r="DSP23" s="133"/>
      <c r="DSQ23" s="133"/>
      <c r="DSR23" s="133"/>
      <c r="DSS23" s="133"/>
      <c r="DST23" s="133"/>
      <c r="DSU23" s="133"/>
      <c r="DSV23" s="133"/>
      <c r="DSW23" s="133"/>
      <c r="DSX23" s="133"/>
      <c r="DSY23" s="133"/>
      <c r="DSZ23" s="133"/>
      <c r="DTA23" s="133"/>
      <c r="DTB23" s="133"/>
      <c r="DTC23" s="133"/>
      <c r="DTD23" s="133"/>
      <c r="DTE23" s="133"/>
      <c r="DTF23" s="133"/>
      <c r="DTG23" s="133"/>
      <c r="DTH23" s="133"/>
      <c r="DTI23" s="133"/>
      <c r="DTJ23" s="133"/>
      <c r="DTK23" s="133"/>
      <c r="DTL23" s="133"/>
      <c r="DTM23" s="133"/>
      <c r="DTN23" s="133"/>
      <c r="DTO23" s="133"/>
      <c r="DTP23" s="133"/>
      <c r="DTQ23" s="133"/>
      <c r="DTR23" s="133"/>
      <c r="DTS23" s="133"/>
      <c r="DTT23" s="133"/>
      <c r="DTU23" s="133"/>
      <c r="DTV23" s="133"/>
      <c r="DTW23" s="133"/>
      <c r="DTX23" s="133"/>
      <c r="DTY23" s="133"/>
      <c r="DTZ23" s="133"/>
      <c r="DUA23" s="133"/>
      <c r="DUB23" s="133"/>
      <c r="DUC23" s="133"/>
      <c r="DUD23" s="133"/>
      <c r="DUE23" s="133"/>
      <c r="DUF23" s="133"/>
      <c r="DUG23" s="133"/>
      <c r="DUH23" s="133"/>
      <c r="DUI23" s="133"/>
      <c r="DUJ23" s="133"/>
      <c r="DUK23" s="133"/>
      <c r="DUL23" s="133"/>
      <c r="DUM23" s="133"/>
      <c r="DUN23" s="133"/>
      <c r="DUO23" s="133"/>
      <c r="DUP23" s="133"/>
      <c r="DUQ23" s="133"/>
      <c r="DUR23" s="133"/>
      <c r="DUS23" s="133"/>
      <c r="DUT23" s="133"/>
      <c r="DUU23" s="133"/>
      <c r="DUV23" s="133"/>
      <c r="DUW23" s="133"/>
      <c r="DUX23" s="133"/>
      <c r="DUY23" s="133"/>
      <c r="DUZ23" s="133"/>
      <c r="DVA23" s="133"/>
      <c r="DVB23" s="133"/>
      <c r="DVC23" s="133"/>
      <c r="DVD23" s="133"/>
      <c r="DVE23" s="133"/>
      <c r="DVF23" s="133"/>
      <c r="DVG23" s="133"/>
      <c r="DVH23" s="133"/>
      <c r="DVI23" s="133"/>
      <c r="DVJ23" s="133"/>
      <c r="DVK23" s="133"/>
      <c r="DVL23" s="133"/>
      <c r="DVM23" s="133"/>
      <c r="DVN23" s="133"/>
      <c r="DVO23" s="133"/>
      <c r="DVP23" s="133"/>
      <c r="DVQ23" s="133"/>
      <c r="DVR23" s="133"/>
      <c r="DVS23" s="133"/>
      <c r="DVT23" s="133"/>
      <c r="DVU23" s="133"/>
      <c r="DVV23" s="133"/>
      <c r="DVW23" s="133"/>
      <c r="DVX23" s="133"/>
      <c r="DVY23" s="133"/>
      <c r="DVZ23" s="133"/>
      <c r="DWA23" s="133"/>
      <c r="DWB23" s="133"/>
      <c r="DWC23" s="133"/>
      <c r="DWD23" s="133"/>
      <c r="DWE23" s="133"/>
      <c r="DWF23" s="133"/>
      <c r="DWG23" s="133"/>
      <c r="DWH23" s="133"/>
      <c r="DWI23" s="133"/>
      <c r="DWJ23" s="133"/>
      <c r="DWK23" s="133"/>
      <c r="DWL23" s="133"/>
      <c r="DWM23" s="133"/>
      <c r="DWN23" s="133"/>
      <c r="DWO23" s="133"/>
      <c r="DWP23" s="133"/>
      <c r="DWQ23" s="133"/>
      <c r="DWR23" s="133"/>
      <c r="DWS23" s="133"/>
      <c r="DWT23" s="133"/>
      <c r="DWU23" s="133"/>
      <c r="DWV23" s="133"/>
      <c r="DWW23" s="133"/>
      <c r="DWX23" s="133"/>
      <c r="DWY23" s="133"/>
      <c r="DWZ23" s="133"/>
      <c r="DXA23" s="133"/>
      <c r="DXB23" s="133"/>
      <c r="DXC23" s="133"/>
      <c r="DXD23" s="133"/>
      <c r="DXE23" s="133"/>
      <c r="DXF23" s="133"/>
      <c r="DXG23" s="133"/>
      <c r="DXH23" s="133"/>
      <c r="DXI23" s="133"/>
      <c r="DXJ23" s="133"/>
      <c r="DXK23" s="133"/>
      <c r="DXL23" s="133"/>
      <c r="DXM23" s="133"/>
      <c r="DXN23" s="133"/>
      <c r="DXO23" s="133"/>
      <c r="DXP23" s="133"/>
      <c r="DXQ23" s="133"/>
      <c r="DXR23" s="133"/>
      <c r="DXS23" s="133"/>
      <c r="DXT23" s="133"/>
      <c r="DXU23" s="133"/>
      <c r="DXV23" s="133"/>
      <c r="DXW23" s="133"/>
      <c r="DXX23" s="133"/>
      <c r="DXY23" s="133"/>
      <c r="DXZ23" s="133"/>
      <c r="DYA23" s="133"/>
      <c r="DYB23" s="133"/>
      <c r="DYC23" s="133"/>
      <c r="DYD23" s="133"/>
      <c r="DYE23" s="133"/>
      <c r="DYF23" s="133"/>
      <c r="DYG23" s="133"/>
      <c r="DYH23" s="133"/>
      <c r="DYI23" s="133"/>
      <c r="DYJ23" s="133"/>
      <c r="DYK23" s="133"/>
      <c r="DYL23" s="133"/>
      <c r="DYM23" s="133"/>
      <c r="DYN23" s="133"/>
      <c r="DYO23" s="133"/>
      <c r="DYP23" s="133"/>
      <c r="DYQ23" s="133"/>
      <c r="DYR23" s="133"/>
      <c r="DYS23" s="133"/>
      <c r="DYT23" s="133"/>
      <c r="DYU23" s="133"/>
      <c r="DYV23" s="133"/>
      <c r="DYW23" s="133"/>
      <c r="DYX23" s="133"/>
      <c r="DYY23" s="133"/>
      <c r="DYZ23" s="133"/>
      <c r="DZA23" s="133"/>
      <c r="DZB23" s="133"/>
      <c r="DZC23" s="133"/>
      <c r="DZD23" s="133"/>
      <c r="DZE23" s="133"/>
      <c r="DZF23" s="133"/>
      <c r="DZG23" s="133"/>
      <c r="DZH23" s="133"/>
      <c r="DZI23" s="133"/>
      <c r="DZJ23" s="133"/>
      <c r="DZK23" s="133"/>
      <c r="DZL23" s="133"/>
      <c r="DZM23" s="133"/>
      <c r="DZN23" s="133"/>
      <c r="DZO23" s="133"/>
      <c r="DZP23" s="133"/>
      <c r="DZQ23" s="133"/>
      <c r="DZR23" s="133"/>
      <c r="DZS23" s="133"/>
      <c r="DZT23" s="133"/>
      <c r="DZU23" s="133"/>
      <c r="DZV23" s="133"/>
      <c r="DZW23" s="133"/>
      <c r="DZX23" s="133"/>
      <c r="DZY23" s="133"/>
      <c r="DZZ23" s="133"/>
      <c r="EAA23" s="133"/>
      <c r="EAB23" s="133"/>
      <c r="EAC23" s="133"/>
      <c r="EAD23" s="133"/>
      <c r="EAE23" s="133"/>
      <c r="EAF23" s="133"/>
      <c r="EAG23" s="133"/>
      <c r="EAH23" s="133"/>
      <c r="EAI23" s="133"/>
      <c r="EAJ23" s="133"/>
      <c r="EAK23" s="133"/>
      <c r="EAL23" s="133"/>
      <c r="EAM23" s="133"/>
      <c r="EAN23" s="133"/>
      <c r="EAO23" s="133"/>
      <c r="EAP23" s="133"/>
      <c r="EAQ23" s="133"/>
      <c r="EAR23" s="133"/>
      <c r="EAS23" s="133"/>
      <c r="EAT23" s="133"/>
      <c r="EAU23" s="133"/>
      <c r="EAV23" s="133"/>
      <c r="EAW23" s="133"/>
      <c r="EAX23" s="133"/>
      <c r="EAY23" s="133"/>
      <c r="EAZ23" s="133"/>
      <c r="EBA23" s="133"/>
      <c r="EBB23" s="133"/>
      <c r="EBC23" s="133"/>
      <c r="EBD23" s="133"/>
      <c r="EBE23" s="133"/>
      <c r="EBF23" s="133"/>
      <c r="EBG23" s="133"/>
      <c r="EBH23" s="133"/>
      <c r="EBI23" s="133"/>
      <c r="EBJ23" s="133"/>
      <c r="EBK23" s="133"/>
      <c r="EBL23" s="133"/>
      <c r="EBM23" s="133"/>
      <c r="EBN23" s="133"/>
      <c r="EBO23" s="133"/>
      <c r="EBP23" s="133"/>
      <c r="EBQ23" s="133"/>
      <c r="EBR23" s="133"/>
      <c r="EBS23" s="133"/>
      <c r="EBT23" s="133"/>
      <c r="EBU23" s="133"/>
      <c r="EBV23" s="133"/>
      <c r="EBW23" s="133"/>
      <c r="EBX23" s="133"/>
      <c r="EBY23" s="133"/>
      <c r="EBZ23" s="133"/>
      <c r="ECA23" s="133"/>
      <c r="ECB23" s="133"/>
      <c r="ECC23" s="133"/>
      <c r="ECD23" s="133"/>
      <c r="ECE23" s="133"/>
      <c r="ECF23" s="133"/>
      <c r="ECG23" s="133"/>
      <c r="ECH23" s="133"/>
      <c r="ECI23" s="133"/>
      <c r="ECJ23" s="133"/>
      <c r="ECK23" s="133"/>
      <c r="ECL23" s="133"/>
      <c r="ECM23" s="133"/>
      <c r="ECN23" s="133"/>
      <c r="ECO23" s="133"/>
      <c r="ECP23" s="133"/>
      <c r="ECQ23" s="133"/>
      <c r="ECR23" s="133"/>
      <c r="ECS23" s="133"/>
      <c r="ECT23" s="133"/>
      <c r="ECU23" s="133"/>
      <c r="ECV23" s="133"/>
      <c r="ECW23" s="133"/>
      <c r="ECX23" s="133"/>
      <c r="ECY23" s="133"/>
      <c r="ECZ23" s="133"/>
      <c r="EDA23" s="133"/>
      <c r="EDB23" s="133"/>
      <c r="EDC23" s="133"/>
      <c r="EDD23" s="133"/>
      <c r="EDE23" s="133"/>
      <c r="EDF23" s="133"/>
      <c r="EDG23" s="133"/>
      <c r="EDH23" s="133"/>
      <c r="EDI23" s="133"/>
      <c r="EDJ23" s="133"/>
      <c r="EDK23" s="133"/>
      <c r="EDL23" s="133"/>
      <c r="EDM23" s="133"/>
      <c r="EDN23" s="133"/>
      <c r="EDO23" s="133"/>
      <c r="EDP23" s="133"/>
      <c r="EDQ23" s="133"/>
      <c r="EDR23" s="133"/>
      <c r="EDS23" s="133"/>
      <c r="EDT23" s="133"/>
      <c r="EDU23" s="133"/>
      <c r="EDV23" s="133"/>
      <c r="EDW23" s="133"/>
      <c r="EDX23" s="133"/>
      <c r="EDY23" s="133"/>
      <c r="EDZ23" s="133"/>
      <c r="EEA23" s="133"/>
      <c r="EEB23" s="133"/>
      <c r="EEC23" s="133"/>
      <c r="EED23" s="133"/>
      <c r="EEE23" s="133"/>
      <c r="EEF23" s="133"/>
      <c r="EEG23" s="133"/>
      <c r="EEH23" s="133"/>
      <c r="EEI23" s="133"/>
      <c r="EEJ23" s="133"/>
      <c r="EEK23" s="133"/>
      <c r="EEL23" s="133"/>
      <c r="EEM23" s="133"/>
      <c r="EEN23" s="133"/>
      <c r="EEO23" s="133"/>
      <c r="EEP23" s="133"/>
      <c r="EEQ23" s="133"/>
      <c r="EER23" s="133"/>
      <c r="EES23" s="133"/>
      <c r="EET23" s="133"/>
      <c r="EEU23" s="133"/>
      <c r="EEV23" s="133"/>
      <c r="EEW23" s="133"/>
      <c r="EEX23" s="133"/>
      <c r="EEY23" s="133"/>
      <c r="EEZ23" s="133"/>
      <c r="EFA23" s="133"/>
      <c r="EFB23" s="133"/>
      <c r="EFC23" s="133"/>
      <c r="EFD23" s="133"/>
      <c r="EFE23" s="133"/>
      <c r="EFF23" s="133"/>
      <c r="EFG23" s="133"/>
      <c r="EFH23" s="133"/>
      <c r="EFI23" s="133"/>
      <c r="EFJ23" s="133"/>
      <c r="EFK23" s="133"/>
      <c r="EFL23" s="133"/>
      <c r="EFM23" s="133"/>
      <c r="EFN23" s="133"/>
      <c r="EFO23" s="133"/>
      <c r="EFP23" s="133"/>
      <c r="EFQ23" s="133"/>
      <c r="EFR23" s="133"/>
      <c r="EFS23" s="133"/>
      <c r="EFT23" s="133"/>
      <c r="EFU23" s="133"/>
      <c r="EFV23" s="133"/>
      <c r="EFW23" s="133"/>
      <c r="EFX23" s="133"/>
      <c r="EFY23" s="133"/>
      <c r="EFZ23" s="133"/>
      <c r="EGA23" s="133"/>
      <c r="EGB23" s="133"/>
      <c r="EGC23" s="133"/>
      <c r="EGD23" s="133"/>
      <c r="EGE23" s="133"/>
      <c r="EGF23" s="133"/>
      <c r="EGG23" s="133"/>
      <c r="EGH23" s="133"/>
      <c r="EGI23" s="133"/>
      <c r="EGJ23" s="133"/>
      <c r="EGK23" s="133"/>
      <c r="EGL23" s="133"/>
      <c r="EGM23" s="133"/>
      <c r="EGN23" s="133"/>
      <c r="EGO23" s="133"/>
      <c r="EGP23" s="133"/>
      <c r="EGQ23" s="133"/>
      <c r="EGR23" s="133"/>
      <c r="EGS23" s="133"/>
      <c r="EGT23" s="133"/>
      <c r="EGU23" s="133"/>
      <c r="EGV23" s="133"/>
      <c r="EGW23" s="133"/>
      <c r="EGX23" s="133"/>
      <c r="EGY23" s="133"/>
      <c r="EGZ23" s="133"/>
      <c r="EHA23" s="133"/>
      <c r="EHB23" s="133"/>
      <c r="EHC23" s="133"/>
      <c r="EHD23" s="133"/>
      <c r="EHE23" s="133"/>
      <c r="EHF23" s="133"/>
      <c r="EHG23" s="133"/>
      <c r="EHH23" s="133"/>
      <c r="EHI23" s="133"/>
      <c r="EHJ23" s="133"/>
      <c r="EHK23" s="133"/>
      <c r="EHL23" s="133"/>
      <c r="EHM23" s="133"/>
      <c r="EHN23" s="133"/>
      <c r="EHO23" s="133"/>
      <c r="EHP23" s="133"/>
      <c r="EHQ23" s="133"/>
      <c r="EHR23" s="133"/>
      <c r="EHS23" s="133"/>
      <c r="EHT23" s="133"/>
      <c r="EHU23" s="133"/>
      <c r="EHV23" s="133"/>
      <c r="EHW23" s="133"/>
      <c r="EHX23" s="133"/>
      <c r="EHY23" s="133"/>
      <c r="EHZ23" s="133"/>
      <c r="EIA23" s="133"/>
      <c r="EIB23" s="133"/>
      <c r="EIC23" s="133"/>
      <c r="EID23" s="133"/>
      <c r="EIE23" s="133"/>
      <c r="EIF23" s="133"/>
      <c r="EIG23" s="133"/>
      <c r="EIH23" s="133"/>
      <c r="EII23" s="133"/>
      <c r="EIJ23" s="133"/>
      <c r="EIK23" s="133"/>
      <c r="EIL23" s="133"/>
      <c r="EIM23" s="133"/>
      <c r="EIN23" s="133"/>
      <c r="EIO23" s="133"/>
      <c r="EIP23" s="133"/>
      <c r="EIQ23" s="133"/>
      <c r="EIR23" s="133"/>
      <c r="EIS23" s="133"/>
      <c r="EIT23" s="133"/>
      <c r="EIU23" s="133"/>
      <c r="EIV23" s="133"/>
      <c r="EIW23" s="133"/>
      <c r="EIX23" s="133"/>
      <c r="EIY23" s="133"/>
      <c r="EIZ23" s="133"/>
      <c r="EJA23" s="133"/>
      <c r="EJB23" s="133"/>
      <c r="EJC23" s="133"/>
      <c r="EJD23" s="133"/>
      <c r="EJE23" s="133"/>
      <c r="EJF23" s="133"/>
      <c r="EJG23" s="133"/>
      <c r="EJH23" s="133"/>
      <c r="EJI23" s="133"/>
      <c r="EJJ23" s="133"/>
      <c r="EJK23" s="133"/>
      <c r="EJL23" s="133"/>
      <c r="EJM23" s="133"/>
      <c r="EJN23" s="133"/>
      <c r="EJO23" s="133"/>
      <c r="EJP23" s="133"/>
      <c r="EJQ23" s="133"/>
      <c r="EJR23" s="133"/>
      <c r="EJS23" s="133"/>
      <c r="EJT23" s="133"/>
      <c r="EJU23" s="133"/>
      <c r="EJV23" s="133"/>
      <c r="EJW23" s="133"/>
      <c r="EJX23" s="133"/>
      <c r="EJY23" s="133"/>
      <c r="EJZ23" s="133"/>
      <c r="EKA23" s="133"/>
      <c r="EKB23" s="133"/>
      <c r="EKC23" s="133"/>
      <c r="EKD23" s="133"/>
      <c r="EKE23" s="133"/>
      <c r="EKF23" s="133"/>
      <c r="EKG23" s="133"/>
      <c r="EKH23" s="133"/>
      <c r="EKI23" s="133"/>
      <c r="EKJ23" s="133"/>
      <c r="EKK23" s="133"/>
      <c r="EKL23" s="133"/>
      <c r="EKM23" s="133"/>
      <c r="EKN23" s="133"/>
      <c r="EKO23" s="133"/>
      <c r="EKP23" s="133"/>
      <c r="EKQ23" s="133"/>
      <c r="EKR23" s="133"/>
      <c r="EKS23" s="133"/>
      <c r="EKT23" s="133"/>
      <c r="EKU23" s="133"/>
      <c r="EKV23" s="133"/>
      <c r="EKW23" s="133"/>
      <c r="EKX23" s="133"/>
      <c r="EKY23" s="133"/>
      <c r="EKZ23" s="133"/>
      <c r="ELA23" s="133"/>
      <c r="ELB23" s="133"/>
      <c r="ELC23" s="133"/>
      <c r="ELD23" s="133"/>
      <c r="ELE23" s="133"/>
      <c r="ELF23" s="133"/>
      <c r="ELG23" s="133"/>
      <c r="ELH23" s="133"/>
      <c r="ELI23" s="133"/>
      <c r="ELJ23" s="133"/>
      <c r="ELK23" s="133"/>
      <c r="ELL23" s="133"/>
      <c r="ELM23" s="133"/>
      <c r="ELN23" s="133"/>
      <c r="ELO23" s="133"/>
      <c r="ELP23" s="133"/>
      <c r="ELQ23" s="133"/>
      <c r="ELR23" s="133"/>
      <c r="ELS23" s="133"/>
      <c r="ELT23" s="133"/>
      <c r="ELU23" s="133"/>
      <c r="ELV23" s="133"/>
      <c r="ELW23" s="133"/>
      <c r="ELX23" s="133"/>
      <c r="ELY23" s="133"/>
      <c r="ELZ23" s="133"/>
      <c r="EMA23" s="133"/>
      <c r="EMB23" s="133"/>
      <c r="EMC23" s="133"/>
      <c r="EMD23" s="133"/>
      <c r="EME23" s="133"/>
      <c r="EMF23" s="133"/>
      <c r="EMG23" s="133"/>
      <c r="EMH23" s="133"/>
      <c r="EMI23" s="133"/>
      <c r="EMJ23" s="133"/>
      <c r="EMK23" s="133"/>
      <c r="EML23" s="133"/>
      <c r="EMM23" s="133"/>
      <c r="EMN23" s="133"/>
      <c r="EMO23" s="133"/>
      <c r="EMP23" s="133"/>
      <c r="EMQ23" s="133"/>
      <c r="EMR23" s="133"/>
      <c r="EMS23" s="133"/>
      <c r="EMT23" s="133"/>
      <c r="EMU23" s="133"/>
      <c r="EMV23" s="133"/>
      <c r="EMW23" s="133"/>
      <c r="EMX23" s="133"/>
      <c r="EMY23" s="133"/>
      <c r="EMZ23" s="133"/>
      <c r="ENA23" s="133"/>
      <c r="ENB23" s="133"/>
      <c r="ENC23" s="133"/>
      <c r="END23" s="133"/>
      <c r="ENE23" s="133"/>
      <c r="ENF23" s="133"/>
      <c r="ENG23" s="133"/>
      <c r="ENH23" s="133"/>
      <c r="ENI23" s="133"/>
      <c r="ENJ23" s="133"/>
      <c r="ENK23" s="133"/>
      <c r="ENL23" s="133"/>
      <c r="ENM23" s="133"/>
      <c r="ENN23" s="133"/>
      <c r="ENO23" s="133"/>
      <c r="ENP23" s="133"/>
      <c r="ENQ23" s="133"/>
      <c r="ENR23" s="133"/>
      <c r="ENS23" s="133"/>
      <c r="ENT23" s="133"/>
      <c r="ENU23" s="133"/>
      <c r="ENV23" s="133"/>
      <c r="ENW23" s="133"/>
      <c r="ENX23" s="133"/>
      <c r="ENY23" s="133"/>
      <c r="ENZ23" s="133"/>
      <c r="EOA23" s="133"/>
      <c r="EOB23" s="133"/>
      <c r="EOC23" s="133"/>
      <c r="EOD23" s="133"/>
      <c r="EOE23" s="133"/>
      <c r="EOF23" s="133"/>
      <c r="EOG23" s="133"/>
      <c r="EOH23" s="133"/>
      <c r="EOI23" s="133"/>
      <c r="EOJ23" s="133"/>
      <c r="EOK23" s="133"/>
      <c r="EOL23" s="133"/>
      <c r="EOM23" s="133"/>
      <c r="EON23" s="133"/>
      <c r="EOO23" s="133"/>
      <c r="EOP23" s="133"/>
      <c r="EOQ23" s="133"/>
      <c r="EOR23" s="133"/>
      <c r="EOS23" s="133"/>
      <c r="EOT23" s="133"/>
      <c r="EOU23" s="133"/>
      <c r="EOV23" s="133"/>
      <c r="EOW23" s="133"/>
      <c r="EOX23" s="133"/>
      <c r="EOY23" s="133"/>
      <c r="EOZ23" s="133"/>
      <c r="EPA23" s="133"/>
      <c r="EPB23" s="133"/>
      <c r="EPC23" s="133"/>
      <c r="EPD23" s="133"/>
      <c r="EPE23" s="133"/>
      <c r="EPF23" s="133"/>
      <c r="EPG23" s="133"/>
      <c r="EPH23" s="133"/>
      <c r="EPI23" s="133"/>
      <c r="EPJ23" s="133"/>
      <c r="EPK23" s="133"/>
      <c r="EPL23" s="133"/>
      <c r="EPM23" s="133"/>
      <c r="EPN23" s="133"/>
      <c r="EPO23" s="133"/>
      <c r="EPP23" s="133"/>
      <c r="EPQ23" s="133"/>
      <c r="EPR23" s="133"/>
      <c r="EPS23" s="133"/>
      <c r="EPT23" s="133"/>
      <c r="EPU23" s="133"/>
      <c r="EPV23" s="133"/>
      <c r="EPW23" s="133"/>
      <c r="EPX23" s="133"/>
      <c r="EPY23" s="133"/>
      <c r="EPZ23" s="133"/>
      <c r="EQA23" s="133"/>
      <c r="EQB23" s="133"/>
      <c r="EQC23" s="133"/>
      <c r="EQD23" s="133"/>
      <c r="EQE23" s="133"/>
      <c r="EQF23" s="133"/>
      <c r="EQG23" s="133"/>
      <c r="EQH23" s="133"/>
      <c r="EQI23" s="133"/>
      <c r="EQJ23" s="133"/>
      <c r="EQK23" s="133"/>
      <c r="EQL23" s="133"/>
      <c r="EQM23" s="133"/>
      <c r="EQN23" s="133"/>
      <c r="EQO23" s="133"/>
      <c r="EQP23" s="133"/>
      <c r="EQQ23" s="133"/>
      <c r="EQR23" s="133"/>
      <c r="EQS23" s="133"/>
      <c r="EQT23" s="133"/>
      <c r="EQU23" s="133"/>
      <c r="EQV23" s="133"/>
      <c r="EQW23" s="133"/>
      <c r="EQX23" s="133"/>
      <c r="EQY23" s="133"/>
      <c r="EQZ23" s="133"/>
      <c r="ERA23" s="133"/>
      <c r="ERB23" s="133"/>
      <c r="ERC23" s="133"/>
      <c r="ERD23" s="133"/>
      <c r="ERE23" s="133"/>
      <c r="ERF23" s="133"/>
      <c r="ERG23" s="133"/>
      <c r="ERH23" s="133"/>
      <c r="ERI23" s="133"/>
      <c r="ERJ23" s="133"/>
      <c r="ERK23" s="133"/>
      <c r="ERL23" s="133"/>
      <c r="ERM23" s="133"/>
      <c r="ERN23" s="133"/>
      <c r="ERO23" s="133"/>
      <c r="ERP23" s="133"/>
      <c r="ERQ23" s="133"/>
      <c r="ERR23" s="133"/>
      <c r="ERS23" s="133"/>
      <c r="ERT23" s="133"/>
      <c r="ERU23" s="133"/>
      <c r="ERV23" s="133"/>
      <c r="ERW23" s="133"/>
      <c r="ERX23" s="133"/>
      <c r="ERY23" s="133"/>
      <c r="ERZ23" s="133"/>
      <c r="ESA23" s="133"/>
      <c r="ESB23" s="133"/>
      <c r="ESC23" s="133"/>
      <c r="ESD23" s="133"/>
      <c r="ESE23" s="133"/>
      <c r="ESF23" s="133"/>
      <c r="ESG23" s="133"/>
      <c r="ESH23" s="133"/>
      <c r="ESI23" s="133"/>
      <c r="ESJ23" s="133"/>
      <c r="ESK23" s="133"/>
      <c r="ESL23" s="133"/>
      <c r="ESM23" s="133"/>
      <c r="ESN23" s="133"/>
      <c r="ESO23" s="133"/>
      <c r="ESP23" s="133"/>
      <c r="ESQ23" s="133"/>
      <c r="ESR23" s="133"/>
      <c r="ESS23" s="133"/>
      <c r="EST23" s="133"/>
      <c r="ESU23" s="133"/>
      <c r="ESV23" s="133"/>
      <c r="ESW23" s="133"/>
      <c r="ESX23" s="133"/>
      <c r="ESY23" s="133"/>
      <c r="ESZ23" s="133"/>
      <c r="ETA23" s="133"/>
      <c r="ETB23" s="133"/>
      <c r="ETC23" s="133"/>
      <c r="ETD23" s="133"/>
      <c r="ETE23" s="133"/>
      <c r="ETF23" s="133"/>
      <c r="ETG23" s="133"/>
      <c r="ETH23" s="133"/>
      <c r="ETI23" s="133"/>
      <c r="ETJ23" s="133"/>
      <c r="ETK23" s="133"/>
      <c r="ETL23" s="133"/>
      <c r="ETM23" s="133"/>
      <c r="ETN23" s="133"/>
      <c r="ETO23" s="133"/>
      <c r="ETP23" s="133"/>
      <c r="ETQ23" s="133"/>
      <c r="ETR23" s="133"/>
      <c r="ETS23" s="133"/>
      <c r="ETT23" s="133"/>
      <c r="ETU23" s="133"/>
      <c r="ETV23" s="133"/>
      <c r="ETW23" s="133"/>
      <c r="ETX23" s="133"/>
      <c r="ETY23" s="133"/>
      <c r="ETZ23" s="133"/>
      <c r="EUA23" s="133"/>
      <c r="EUB23" s="133"/>
      <c r="EUC23" s="133"/>
      <c r="EUD23" s="133"/>
      <c r="EUE23" s="133"/>
      <c r="EUF23" s="133"/>
      <c r="EUG23" s="133"/>
      <c r="EUH23" s="133"/>
      <c r="EUI23" s="133"/>
      <c r="EUJ23" s="133"/>
      <c r="EUK23" s="133"/>
      <c r="EUL23" s="133"/>
      <c r="EUM23" s="133"/>
      <c r="EUN23" s="133"/>
      <c r="EUO23" s="133"/>
      <c r="EUP23" s="133"/>
      <c r="EUQ23" s="133"/>
      <c r="EUR23" s="133"/>
      <c r="EUS23" s="133"/>
      <c r="EUT23" s="133"/>
      <c r="EUU23" s="133"/>
      <c r="EUV23" s="133"/>
      <c r="EUW23" s="133"/>
      <c r="EUX23" s="133"/>
      <c r="EUY23" s="133"/>
      <c r="EUZ23" s="133"/>
      <c r="EVA23" s="133"/>
      <c r="EVB23" s="133"/>
      <c r="EVC23" s="133"/>
      <c r="EVD23" s="133"/>
      <c r="EVE23" s="133"/>
      <c r="EVF23" s="133"/>
      <c r="EVG23" s="133"/>
      <c r="EVH23" s="133"/>
      <c r="EVI23" s="133"/>
      <c r="EVJ23" s="133"/>
      <c r="EVK23" s="133"/>
      <c r="EVL23" s="133"/>
      <c r="EVM23" s="133"/>
      <c r="EVN23" s="133"/>
      <c r="EVO23" s="133"/>
      <c r="EVP23" s="133"/>
      <c r="EVQ23" s="133"/>
      <c r="EVR23" s="133"/>
      <c r="EVS23" s="133"/>
      <c r="EVT23" s="133"/>
      <c r="EVU23" s="133"/>
      <c r="EVV23" s="133"/>
      <c r="EVW23" s="133"/>
      <c r="EVX23" s="133"/>
      <c r="EVY23" s="133"/>
      <c r="EVZ23" s="133"/>
      <c r="EWA23" s="133"/>
      <c r="EWB23" s="133"/>
      <c r="EWC23" s="133"/>
      <c r="EWD23" s="133"/>
      <c r="EWE23" s="133"/>
      <c r="EWF23" s="133"/>
      <c r="EWG23" s="133"/>
      <c r="EWH23" s="133"/>
      <c r="EWI23" s="133"/>
      <c r="EWJ23" s="133"/>
      <c r="EWK23" s="133"/>
      <c r="EWL23" s="133"/>
      <c r="EWM23" s="133"/>
      <c r="EWN23" s="133"/>
      <c r="EWO23" s="133"/>
      <c r="EWP23" s="133"/>
      <c r="EWQ23" s="133"/>
      <c r="EWR23" s="133"/>
      <c r="EWS23" s="133"/>
      <c r="EWT23" s="133"/>
      <c r="EWU23" s="133"/>
      <c r="EWV23" s="133"/>
      <c r="EWW23" s="133"/>
      <c r="EWX23" s="133"/>
      <c r="EWY23" s="133"/>
      <c r="EWZ23" s="133"/>
      <c r="EXA23" s="133"/>
      <c r="EXB23" s="133"/>
      <c r="EXC23" s="133"/>
      <c r="EXD23" s="133"/>
      <c r="EXE23" s="133"/>
      <c r="EXF23" s="133"/>
      <c r="EXG23" s="133"/>
      <c r="EXH23" s="133"/>
      <c r="EXI23" s="133"/>
      <c r="EXJ23" s="133"/>
      <c r="EXK23" s="133"/>
      <c r="EXL23" s="133"/>
      <c r="EXM23" s="133"/>
      <c r="EXN23" s="133"/>
      <c r="EXO23" s="133"/>
      <c r="EXP23" s="133"/>
      <c r="EXQ23" s="133"/>
      <c r="EXR23" s="133"/>
      <c r="EXS23" s="133"/>
      <c r="EXT23" s="133"/>
      <c r="EXU23" s="133"/>
      <c r="EXV23" s="133"/>
      <c r="EXW23" s="133"/>
      <c r="EXX23" s="133"/>
      <c r="EXY23" s="133"/>
      <c r="EXZ23" s="133"/>
      <c r="EYA23" s="133"/>
      <c r="EYB23" s="133"/>
      <c r="EYC23" s="133"/>
      <c r="EYD23" s="133"/>
      <c r="EYE23" s="133"/>
      <c r="EYF23" s="133"/>
      <c r="EYG23" s="133"/>
      <c r="EYH23" s="133"/>
      <c r="EYI23" s="133"/>
      <c r="EYJ23" s="133"/>
      <c r="EYK23" s="133"/>
      <c r="EYL23" s="133"/>
      <c r="EYM23" s="133"/>
      <c r="EYN23" s="133"/>
      <c r="EYO23" s="133"/>
      <c r="EYP23" s="133"/>
      <c r="EYQ23" s="133"/>
      <c r="EYR23" s="133"/>
      <c r="EYS23" s="133"/>
      <c r="EYT23" s="133"/>
      <c r="EYU23" s="133"/>
      <c r="EYV23" s="133"/>
      <c r="EYW23" s="133"/>
      <c r="EYX23" s="133"/>
      <c r="EYY23" s="133"/>
      <c r="EYZ23" s="133"/>
      <c r="EZA23" s="133"/>
      <c r="EZB23" s="133"/>
      <c r="EZC23" s="133"/>
      <c r="EZD23" s="133"/>
      <c r="EZE23" s="133"/>
      <c r="EZF23" s="133"/>
      <c r="EZG23" s="133"/>
      <c r="EZH23" s="133"/>
      <c r="EZI23" s="133"/>
      <c r="EZJ23" s="133"/>
      <c r="EZK23" s="133"/>
      <c r="EZL23" s="133"/>
      <c r="EZM23" s="133"/>
      <c r="EZN23" s="133"/>
      <c r="EZO23" s="133"/>
      <c r="EZP23" s="133"/>
      <c r="EZQ23" s="133"/>
      <c r="EZR23" s="133"/>
      <c r="EZS23" s="133"/>
      <c r="EZT23" s="133"/>
      <c r="EZU23" s="133"/>
      <c r="EZV23" s="133"/>
      <c r="EZW23" s="133"/>
      <c r="EZX23" s="133"/>
      <c r="EZY23" s="133"/>
      <c r="EZZ23" s="133"/>
      <c r="FAA23" s="133"/>
      <c r="FAB23" s="133"/>
      <c r="FAC23" s="133"/>
      <c r="FAD23" s="133"/>
      <c r="FAE23" s="133"/>
      <c r="FAF23" s="133"/>
      <c r="FAG23" s="133"/>
      <c r="FAH23" s="133"/>
      <c r="FAI23" s="133"/>
      <c r="FAJ23" s="133"/>
      <c r="FAK23" s="133"/>
      <c r="FAL23" s="133"/>
      <c r="FAM23" s="133"/>
      <c r="FAN23" s="133"/>
      <c r="FAO23" s="133"/>
      <c r="FAP23" s="133"/>
      <c r="FAQ23" s="133"/>
      <c r="FAR23" s="133"/>
      <c r="FAS23" s="133"/>
      <c r="FAT23" s="133"/>
      <c r="FAU23" s="133"/>
      <c r="FAV23" s="133"/>
      <c r="FAW23" s="133"/>
      <c r="FAX23" s="133"/>
      <c r="FAY23" s="133"/>
      <c r="FAZ23" s="133"/>
      <c r="FBA23" s="133"/>
      <c r="FBB23" s="133"/>
      <c r="FBC23" s="133"/>
      <c r="FBD23" s="133"/>
      <c r="FBE23" s="133"/>
      <c r="FBF23" s="133"/>
      <c r="FBG23" s="133"/>
      <c r="FBH23" s="133"/>
      <c r="FBI23" s="133"/>
      <c r="FBJ23" s="133"/>
      <c r="FBK23" s="133"/>
      <c r="FBL23" s="133"/>
      <c r="FBM23" s="133"/>
      <c r="FBN23" s="133"/>
      <c r="FBO23" s="133"/>
      <c r="FBP23" s="133"/>
      <c r="FBQ23" s="133"/>
      <c r="FBR23" s="133"/>
      <c r="FBS23" s="133"/>
      <c r="FBT23" s="133"/>
      <c r="FBU23" s="133"/>
      <c r="FBV23" s="133"/>
      <c r="FBW23" s="133"/>
      <c r="FBX23" s="133"/>
      <c r="FBY23" s="133"/>
      <c r="FBZ23" s="133"/>
      <c r="FCA23" s="133"/>
      <c r="FCB23" s="133"/>
      <c r="FCC23" s="133"/>
      <c r="FCD23" s="133"/>
      <c r="FCE23" s="133"/>
      <c r="FCF23" s="133"/>
      <c r="FCG23" s="133"/>
      <c r="FCH23" s="133"/>
      <c r="FCI23" s="133"/>
      <c r="FCJ23" s="133"/>
      <c r="FCK23" s="133"/>
      <c r="FCL23" s="133"/>
      <c r="FCM23" s="133"/>
      <c r="FCN23" s="133"/>
      <c r="FCO23" s="133"/>
      <c r="FCP23" s="133"/>
      <c r="FCQ23" s="133"/>
      <c r="FCR23" s="133"/>
      <c r="FCS23" s="133"/>
      <c r="FCT23" s="133"/>
      <c r="FCU23" s="133"/>
      <c r="FCV23" s="133"/>
      <c r="FCW23" s="133"/>
      <c r="FCX23" s="133"/>
      <c r="FCY23" s="133"/>
      <c r="FCZ23" s="133"/>
      <c r="FDA23" s="133"/>
      <c r="FDB23" s="133"/>
      <c r="FDC23" s="133"/>
      <c r="FDD23" s="133"/>
      <c r="FDE23" s="133"/>
      <c r="FDF23" s="133"/>
      <c r="FDG23" s="133"/>
      <c r="FDH23" s="133"/>
      <c r="FDI23" s="133"/>
      <c r="FDJ23" s="133"/>
      <c r="FDK23" s="133"/>
      <c r="FDL23" s="133"/>
      <c r="FDM23" s="133"/>
      <c r="FDN23" s="133"/>
      <c r="FDO23" s="133"/>
      <c r="FDP23" s="133"/>
      <c r="FDQ23" s="133"/>
      <c r="FDR23" s="133"/>
      <c r="FDS23" s="133"/>
      <c r="FDT23" s="133"/>
      <c r="FDU23" s="133"/>
      <c r="FDV23" s="133"/>
      <c r="FDW23" s="133"/>
      <c r="FDX23" s="133"/>
      <c r="FDY23" s="133"/>
      <c r="FDZ23" s="133"/>
      <c r="FEA23" s="133"/>
      <c r="FEB23" s="133"/>
      <c r="FEC23" s="133"/>
      <c r="FED23" s="133"/>
      <c r="FEE23" s="133"/>
      <c r="FEF23" s="133"/>
      <c r="FEG23" s="133"/>
      <c r="FEH23" s="133"/>
      <c r="FEI23" s="133"/>
      <c r="FEJ23" s="133"/>
      <c r="FEK23" s="133"/>
      <c r="FEL23" s="133"/>
      <c r="FEM23" s="133"/>
      <c r="FEN23" s="133"/>
      <c r="FEO23" s="133"/>
      <c r="FEP23" s="133"/>
      <c r="FEQ23" s="133"/>
      <c r="FER23" s="133"/>
      <c r="FES23" s="133"/>
      <c r="FET23" s="133"/>
      <c r="FEU23" s="133"/>
      <c r="FEV23" s="133"/>
      <c r="FEW23" s="133"/>
      <c r="FEX23" s="133"/>
      <c r="FEY23" s="133"/>
      <c r="FEZ23" s="133"/>
      <c r="FFA23" s="133"/>
      <c r="FFB23" s="133"/>
      <c r="FFC23" s="133"/>
      <c r="FFD23" s="133"/>
      <c r="FFE23" s="133"/>
      <c r="FFF23" s="133"/>
      <c r="FFG23" s="133"/>
      <c r="FFH23" s="133"/>
      <c r="FFI23" s="133"/>
      <c r="FFJ23" s="133"/>
      <c r="FFK23" s="133"/>
      <c r="FFL23" s="133"/>
      <c r="FFM23" s="133"/>
      <c r="FFN23" s="133"/>
      <c r="FFO23" s="133"/>
      <c r="FFP23" s="133"/>
      <c r="FFQ23" s="133"/>
      <c r="FFR23" s="133"/>
      <c r="FFS23" s="133"/>
      <c r="FFT23" s="133"/>
      <c r="FFU23" s="133"/>
      <c r="FFV23" s="133"/>
      <c r="FFW23" s="133"/>
      <c r="FFX23" s="133"/>
      <c r="FFY23" s="133"/>
      <c r="FFZ23" s="133"/>
      <c r="FGA23" s="133"/>
      <c r="FGB23" s="133"/>
      <c r="FGC23" s="133"/>
      <c r="FGD23" s="133"/>
      <c r="FGE23" s="133"/>
      <c r="FGF23" s="133"/>
      <c r="FGG23" s="133"/>
      <c r="FGH23" s="133"/>
      <c r="FGI23" s="133"/>
      <c r="FGJ23" s="133"/>
      <c r="FGK23" s="133"/>
      <c r="FGL23" s="133"/>
      <c r="FGM23" s="133"/>
      <c r="FGN23" s="133"/>
      <c r="FGO23" s="133"/>
      <c r="FGP23" s="133"/>
      <c r="FGQ23" s="133"/>
      <c r="FGR23" s="133"/>
      <c r="FGS23" s="133"/>
      <c r="FGT23" s="133"/>
      <c r="FGU23" s="133"/>
      <c r="FGV23" s="133"/>
      <c r="FGW23" s="133"/>
      <c r="FGX23" s="133"/>
      <c r="FGY23" s="133"/>
      <c r="FGZ23" s="133"/>
      <c r="FHA23" s="133"/>
      <c r="FHB23" s="133"/>
      <c r="FHC23" s="133"/>
      <c r="FHD23" s="133"/>
      <c r="FHE23" s="133"/>
      <c r="FHF23" s="133"/>
      <c r="FHG23" s="133"/>
      <c r="FHH23" s="133"/>
      <c r="FHI23" s="133"/>
      <c r="FHJ23" s="133"/>
      <c r="FHK23" s="133"/>
      <c r="FHL23" s="133"/>
      <c r="FHM23" s="133"/>
      <c r="FHN23" s="133"/>
      <c r="FHO23" s="133"/>
      <c r="FHP23" s="133"/>
      <c r="FHQ23" s="133"/>
      <c r="FHR23" s="133"/>
      <c r="FHS23" s="133"/>
      <c r="FHT23" s="133"/>
      <c r="FHU23" s="133"/>
      <c r="FHV23" s="133"/>
      <c r="FHW23" s="133"/>
      <c r="FHX23" s="133"/>
      <c r="FHY23" s="133"/>
      <c r="FHZ23" s="133"/>
      <c r="FIA23" s="133"/>
      <c r="FIB23" s="133"/>
      <c r="FIC23" s="133"/>
      <c r="FID23" s="133"/>
      <c r="FIE23" s="133"/>
      <c r="FIF23" s="133"/>
      <c r="FIG23" s="133"/>
      <c r="FIH23" s="133"/>
      <c r="FII23" s="133"/>
      <c r="FIJ23" s="133"/>
      <c r="FIK23" s="133"/>
      <c r="FIL23" s="133"/>
      <c r="FIM23" s="133"/>
      <c r="FIN23" s="133"/>
      <c r="FIO23" s="133"/>
      <c r="FIP23" s="133"/>
      <c r="FIQ23" s="133"/>
      <c r="FIR23" s="133"/>
      <c r="FIS23" s="133"/>
      <c r="FIT23" s="133"/>
      <c r="FIU23" s="133"/>
      <c r="FIV23" s="133"/>
      <c r="FIW23" s="133"/>
      <c r="FIX23" s="133"/>
      <c r="FIY23" s="133"/>
      <c r="FIZ23" s="133"/>
      <c r="FJA23" s="133"/>
      <c r="FJB23" s="133"/>
      <c r="FJC23" s="133"/>
      <c r="FJD23" s="133"/>
      <c r="FJE23" s="133"/>
      <c r="FJF23" s="133"/>
      <c r="FJG23" s="133"/>
      <c r="FJH23" s="133"/>
      <c r="FJI23" s="133"/>
      <c r="FJJ23" s="133"/>
      <c r="FJK23" s="133"/>
      <c r="FJL23" s="133"/>
      <c r="FJM23" s="133"/>
      <c r="FJN23" s="133"/>
      <c r="FJO23" s="133"/>
      <c r="FJP23" s="133"/>
      <c r="FJQ23" s="133"/>
      <c r="FJR23" s="133"/>
      <c r="FJS23" s="133"/>
      <c r="FJT23" s="133"/>
      <c r="FJU23" s="133"/>
      <c r="FJV23" s="133"/>
      <c r="FJW23" s="133"/>
      <c r="FJX23" s="133"/>
      <c r="FJY23" s="133"/>
      <c r="FJZ23" s="133"/>
      <c r="FKA23" s="133"/>
      <c r="FKB23" s="133"/>
      <c r="FKC23" s="133"/>
      <c r="FKD23" s="133"/>
      <c r="FKE23" s="133"/>
      <c r="FKF23" s="133"/>
      <c r="FKG23" s="133"/>
      <c r="FKH23" s="133"/>
      <c r="FKI23" s="133"/>
      <c r="FKJ23" s="133"/>
      <c r="FKK23" s="133"/>
      <c r="FKL23" s="133"/>
      <c r="FKM23" s="133"/>
      <c r="FKN23" s="133"/>
      <c r="FKO23" s="133"/>
      <c r="FKP23" s="133"/>
      <c r="FKQ23" s="133"/>
      <c r="FKR23" s="133"/>
      <c r="FKS23" s="133"/>
      <c r="FKT23" s="133"/>
      <c r="FKU23" s="133"/>
      <c r="FKV23" s="133"/>
      <c r="FKW23" s="133"/>
      <c r="FKX23" s="133"/>
      <c r="FKY23" s="133"/>
      <c r="FKZ23" s="133"/>
      <c r="FLA23" s="133"/>
      <c r="FLB23" s="133"/>
      <c r="FLC23" s="133"/>
      <c r="FLD23" s="133"/>
      <c r="FLE23" s="133"/>
      <c r="FLF23" s="133"/>
      <c r="FLG23" s="133"/>
      <c r="FLH23" s="133"/>
      <c r="FLI23" s="133"/>
      <c r="FLJ23" s="133"/>
      <c r="FLK23" s="133"/>
      <c r="FLL23" s="133"/>
      <c r="FLM23" s="133"/>
      <c r="FLN23" s="133"/>
      <c r="FLO23" s="133"/>
      <c r="FLP23" s="133"/>
      <c r="FLQ23" s="133"/>
      <c r="FLR23" s="133"/>
      <c r="FLS23" s="133"/>
      <c r="FLT23" s="133"/>
      <c r="FLU23" s="133"/>
      <c r="FLV23" s="133"/>
      <c r="FLW23" s="133"/>
      <c r="FLX23" s="133"/>
      <c r="FLY23" s="133"/>
      <c r="FLZ23" s="133"/>
      <c r="FMA23" s="133"/>
      <c r="FMB23" s="133"/>
      <c r="FMC23" s="133"/>
      <c r="FMD23" s="133"/>
      <c r="FME23" s="133"/>
      <c r="FMF23" s="133"/>
      <c r="FMG23" s="133"/>
      <c r="FMH23" s="133"/>
      <c r="FMI23" s="133"/>
      <c r="FMJ23" s="133"/>
      <c r="FMK23" s="133"/>
      <c r="FML23" s="133"/>
      <c r="FMM23" s="133"/>
      <c r="FMN23" s="133"/>
      <c r="FMO23" s="133"/>
      <c r="FMP23" s="133"/>
      <c r="FMQ23" s="133"/>
      <c r="FMR23" s="133"/>
      <c r="FMS23" s="133"/>
      <c r="FMT23" s="133"/>
      <c r="FMU23" s="133"/>
      <c r="FMV23" s="133"/>
      <c r="FMW23" s="133"/>
      <c r="FMX23" s="133"/>
      <c r="FMY23" s="133"/>
      <c r="FMZ23" s="133"/>
      <c r="FNA23" s="133"/>
      <c r="FNB23" s="133"/>
      <c r="FNC23" s="133"/>
      <c r="FND23" s="133"/>
      <c r="FNE23" s="133"/>
      <c r="FNF23" s="133"/>
      <c r="FNG23" s="133"/>
      <c r="FNH23" s="133"/>
      <c r="FNI23" s="133"/>
      <c r="FNJ23" s="133"/>
      <c r="FNK23" s="133"/>
      <c r="FNL23" s="133"/>
      <c r="FNM23" s="133"/>
      <c r="FNN23" s="133"/>
      <c r="FNO23" s="133"/>
      <c r="FNP23" s="133"/>
      <c r="FNQ23" s="133"/>
      <c r="FNR23" s="133"/>
      <c r="FNS23" s="133"/>
      <c r="FNT23" s="133"/>
      <c r="FNU23" s="133"/>
      <c r="FNV23" s="133"/>
      <c r="FNW23" s="133"/>
      <c r="FNX23" s="133"/>
      <c r="FNY23" s="133"/>
      <c r="FNZ23" s="133"/>
      <c r="FOA23" s="133"/>
      <c r="FOB23" s="133"/>
      <c r="FOC23" s="133"/>
      <c r="FOD23" s="133"/>
      <c r="FOE23" s="133"/>
      <c r="FOF23" s="133"/>
      <c r="FOG23" s="133"/>
      <c r="FOH23" s="133"/>
      <c r="FOI23" s="133"/>
      <c r="FOJ23" s="133"/>
      <c r="FOK23" s="133"/>
      <c r="FOL23" s="133"/>
      <c r="FOM23" s="133"/>
      <c r="FON23" s="133"/>
      <c r="FOO23" s="133"/>
      <c r="FOP23" s="133"/>
      <c r="FOQ23" s="133"/>
      <c r="FOR23" s="133"/>
      <c r="FOS23" s="133"/>
      <c r="FOT23" s="133"/>
      <c r="FOU23" s="133"/>
      <c r="FOV23" s="133"/>
      <c r="FOW23" s="133"/>
      <c r="FOX23" s="133"/>
      <c r="FOY23" s="133"/>
      <c r="FOZ23" s="133"/>
      <c r="FPA23" s="133"/>
      <c r="FPB23" s="133"/>
      <c r="FPC23" s="133"/>
      <c r="FPD23" s="133"/>
      <c r="FPE23" s="133"/>
      <c r="FPF23" s="133"/>
      <c r="FPG23" s="133"/>
      <c r="FPH23" s="133"/>
      <c r="FPI23" s="133"/>
      <c r="FPJ23" s="133"/>
      <c r="FPK23" s="133"/>
      <c r="FPL23" s="133"/>
      <c r="FPM23" s="133"/>
      <c r="FPN23" s="133"/>
      <c r="FPO23" s="133"/>
      <c r="FPP23" s="133"/>
      <c r="FPQ23" s="133"/>
      <c r="FPR23" s="133"/>
      <c r="FPS23" s="133"/>
      <c r="FPT23" s="133"/>
      <c r="FPU23" s="133"/>
      <c r="FPV23" s="133"/>
      <c r="FPW23" s="133"/>
      <c r="FPX23" s="133"/>
      <c r="FPY23" s="133"/>
      <c r="FPZ23" s="133"/>
      <c r="FQA23" s="133"/>
      <c r="FQB23" s="133"/>
      <c r="FQC23" s="133"/>
      <c r="FQD23" s="133"/>
      <c r="FQE23" s="133"/>
      <c r="FQF23" s="133"/>
      <c r="FQG23" s="133"/>
      <c r="FQH23" s="133"/>
      <c r="FQI23" s="133"/>
      <c r="FQJ23" s="133"/>
      <c r="FQK23" s="133"/>
      <c r="FQL23" s="133"/>
      <c r="FQM23" s="133"/>
      <c r="FQN23" s="133"/>
      <c r="FQO23" s="133"/>
      <c r="FQP23" s="133"/>
      <c r="FQQ23" s="133"/>
      <c r="FQR23" s="133"/>
      <c r="FQS23" s="133"/>
      <c r="FQT23" s="133"/>
      <c r="FQU23" s="133"/>
      <c r="FQV23" s="133"/>
      <c r="FQW23" s="133"/>
      <c r="FQX23" s="133"/>
      <c r="FQY23" s="133"/>
      <c r="FQZ23" s="133"/>
      <c r="FRA23" s="133"/>
      <c r="FRB23" s="133"/>
      <c r="FRC23" s="133"/>
      <c r="FRD23" s="133"/>
      <c r="FRE23" s="133"/>
      <c r="FRF23" s="133"/>
      <c r="FRG23" s="133"/>
      <c r="FRH23" s="133"/>
      <c r="FRI23" s="133"/>
      <c r="FRJ23" s="133"/>
      <c r="FRK23" s="133"/>
      <c r="FRL23" s="133"/>
      <c r="FRM23" s="133"/>
      <c r="FRN23" s="133"/>
      <c r="FRO23" s="133"/>
      <c r="FRP23" s="133"/>
      <c r="FRQ23" s="133"/>
      <c r="FRR23" s="133"/>
      <c r="FRS23" s="133"/>
      <c r="FRT23" s="133"/>
      <c r="FRU23" s="133"/>
      <c r="FRV23" s="133"/>
      <c r="FRW23" s="133"/>
      <c r="FRX23" s="133"/>
      <c r="FRY23" s="133"/>
      <c r="FRZ23" s="133"/>
      <c r="FSA23" s="133"/>
      <c r="FSB23" s="133"/>
      <c r="FSC23" s="133"/>
      <c r="FSD23" s="133"/>
      <c r="FSE23" s="133"/>
      <c r="FSF23" s="133"/>
      <c r="FSG23" s="133"/>
      <c r="FSH23" s="133"/>
      <c r="FSI23" s="133"/>
      <c r="FSJ23" s="133"/>
      <c r="FSK23" s="133"/>
      <c r="FSL23" s="133"/>
      <c r="FSM23" s="133"/>
      <c r="FSN23" s="133"/>
      <c r="FSO23" s="133"/>
      <c r="FSP23" s="133"/>
      <c r="FSQ23" s="133"/>
      <c r="FSR23" s="133"/>
      <c r="FSS23" s="133"/>
      <c r="FST23" s="133"/>
      <c r="FSU23" s="133"/>
      <c r="FSV23" s="133"/>
      <c r="FSW23" s="133"/>
      <c r="FSX23" s="133"/>
      <c r="FSY23" s="133"/>
      <c r="FSZ23" s="133"/>
      <c r="FTA23" s="133"/>
      <c r="FTB23" s="133"/>
      <c r="FTC23" s="133"/>
      <c r="FTD23" s="133"/>
      <c r="FTE23" s="133"/>
      <c r="FTF23" s="133"/>
      <c r="FTG23" s="133"/>
      <c r="FTH23" s="133"/>
      <c r="FTI23" s="133"/>
      <c r="FTJ23" s="133"/>
      <c r="FTK23" s="133"/>
      <c r="FTL23" s="133"/>
      <c r="FTM23" s="133"/>
      <c r="FTN23" s="133"/>
      <c r="FTO23" s="133"/>
      <c r="FTP23" s="133"/>
      <c r="FTQ23" s="133"/>
      <c r="FTR23" s="133"/>
      <c r="FTS23" s="133"/>
      <c r="FTT23" s="133"/>
      <c r="FTU23" s="133"/>
      <c r="FTV23" s="133"/>
      <c r="FTW23" s="133"/>
      <c r="FTX23" s="133"/>
      <c r="FTY23" s="133"/>
      <c r="FTZ23" s="133"/>
      <c r="FUA23" s="133"/>
      <c r="FUB23" s="133"/>
      <c r="FUC23" s="133"/>
      <c r="FUD23" s="133"/>
      <c r="FUE23" s="133"/>
      <c r="FUF23" s="133"/>
      <c r="FUG23" s="133"/>
      <c r="FUH23" s="133"/>
      <c r="FUI23" s="133"/>
      <c r="FUJ23" s="133"/>
      <c r="FUK23" s="133"/>
      <c r="FUL23" s="133"/>
      <c r="FUM23" s="133"/>
      <c r="FUN23" s="133"/>
      <c r="FUO23" s="133"/>
      <c r="FUP23" s="133"/>
      <c r="FUQ23" s="133"/>
      <c r="FUR23" s="133"/>
      <c r="FUS23" s="133"/>
      <c r="FUT23" s="133"/>
      <c r="FUU23" s="133"/>
      <c r="FUV23" s="133"/>
      <c r="FUW23" s="133"/>
      <c r="FUX23" s="133"/>
      <c r="FUY23" s="133"/>
      <c r="FUZ23" s="133"/>
      <c r="FVA23" s="133"/>
      <c r="FVB23" s="133"/>
      <c r="FVC23" s="133"/>
      <c r="FVD23" s="133"/>
      <c r="FVE23" s="133"/>
      <c r="FVF23" s="133"/>
      <c r="FVG23" s="133"/>
      <c r="FVH23" s="133"/>
      <c r="FVI23" s="133"/>
      <c r="FVJ23" s="133"/>
      <c r="FVK23" s="133"/>
      <c r="FVL23" s="133"/>
      <c r="FVM23" s="133"/>
      <c r="FVN23" s="133"/>
      <c r="FVO23" s="133"/>
      <c r="FVP23" s="133"/>
      <c r="FVQ23" s="133"/>
      <c r="FVR23" s="133"/>
      <c r="FVS23" s="133"/>
      <c r="FVT23" s="133"/>
      <c r="FVU23" s="133"/>
      <c r="FVV23" s="133"/>
      <c r="FVW23" s="133"/>
      <c r="FVX23" s="133"/>
      <c r="FVY23" s="133"/>
      <c r="FVZ23" s="133"/>
      <c r="FWA23" s="133"/>
      <c r="FWB23" s="133"/>
      <c r="FWC23" s="133"/>
      <c r="FWD23" s="133"/>
      <c r="FWE23" s="133"/>
      <c r="FWF23" s="133"/>
      <c r="FWG23" s="133"/>
      <c r="FWH23" s="133"/>
      <c r="FWI23" s="133"/>
      <c r="FWJ23" s="133"/>
      <c r="FWK23" s="133"/>
      <c r="FWL23" s="133"/>
      <c r="FWM23" s="133"/>
      <c r="FWN23" s="133"/>
      <c r="FWO23" s="133"/>
      <c r="FWP23" s="133"/>
      <c r="FWQ23" s="133"/>
      <c r="FWR23" s="133"/>
      <c r="FWS23" s="133"/>
      <c r="FWT23" s="133"/>
      <c r="FWU23" s="133"/>
      <c r="FWV23" s="133"/>
      <c r="FWW23" s="133"/>
      <c r="FWX23" s="133"/>
      <c r="FWY23" s="133"/>
      <c r="FWZ23" s="133"/>
      <c r="FXA23" s="133"/>
      <c r="FXB23" s="133"/>
      <c r="FXC23" s="133"/>
      <c r="FXD23" s="133"/>
      <c r="FXE23" s="133"/>
      <c r="FXF23" s="133"/>
      <c r="FXG23" s="133"/>
      <c r="FXH23" s="133"/>
      <c r="FXI23" s="133"/>
      <c r="FXJ23" s="133"/>
      <c r="FXK23" s="133"/>
      <c r="FXL23" s="133"/>
      <c r="FXM23" s="133"/>
      <c r="FXN23" s="133"/>
      <c r="FXO23" s="133"/>
      <c r="FXP23" s="133"/>
      <c r="FXQ23" s="133"/>
      <c r="FXR23" s="133"/>
      <c r="FXS23" s="133"/>
      <c r="FXT23" s="133"/>
      <c r="FXU23" s="133"/>
      <c r="FXV23" s="133"/>
      <c r="FXW23" s="133"/>
      <c r="FXX23" s="133"/>
      <c r="FXY23" s="133"/>
      <c r="FXZ23" s="133"/>
      <c r="FYA23" s="133"/>
      <c r="FYB23" s="133"/>
      <c r="FYC23" s="133"/>
      <c r="FYD23" s="133"/>
      <c r="FYE23" s="133"/>
      <c r="FYF23" s="133"/>
      <c r="FYG23" s="133"/>
      <c r="FYH23" s="133"/>
      <c r="FYI23" s="133"/>
      <c r="FYJ23" s="133"/>
      <c r="FYK23" s="133"/>
      <c r="FYL23" s="133"/>
      <c r="FYM23" s="133"/>
      <c r="FYN23" s="133"/>
      <c r="FYO23" s="133"/>
      <c r="FYP23" s="133"/>
      <c r="FYQ23" s="133"/>
      <c r="FYR23" s="133"/>
      <c r="FYS23" s="133"/>
      <c r="FYT23" s="133"/>
      <c r="FYU23" s="133"/>
      <c r="FYV23" s="133"/>
      <c r="FYW23" s="133"/>
      <c r="FYX23" s="133"/>
      <c r="FYY23" s="133"/>
      <c r="FYZ23" s="133"/>
      <c r="FZA23" s="133"/>
      <c r="FZB23" s="133"/>
      <c r="FZC23" s="133"/>
      <c r="FZD23" s="133"/>
      <c r="FZE23" s="133"/>
      <c r="FZF23" s="133"/>
      <c r="FZG23" s="133"/>
      <c r="FZH23" s="133"/>
      <c r="FZI23" s="133"/>
      <c r="FZJ23" s="133"/>
      <c r="FZK23" s="133"/>
      <c r="FZL23" s="133"/>
      <c r="FZM23" s="133"/>
      <c r="FZN23" s="133"/>
      <c r="FZO23" s="133"/>
      <c r="FZP23" s="133"/>
      <c r="FZQ23" s="133"/>
      <c r="FZR23" s="133"/>
      <c r="FZS23" s="133"/>
      <c r="FZT23" s="133"/>
      <c r="FZU23" s="133"/>
      <c r="FZV23" s="133"/>
      <c r="FZW23" s="133"/>
      <c r="FZX23" s="133"/>
      <c r="FZY23" s="133"/>
      <c r="FZZ23" s="133"/>
      <c r="GAA23" s="133"/>
      <c r="GAB23" s="133"/>
      <c r="GAC23" s="133"/>
      <c r="GAD23" s="133"/>
      <c r="GAE23" s="133"/>
      <c r="GAF23" s="133"/>
      <c r="GAG23" s="133"/>
      <c r="GAH23" s="133"/>
      <c r="GAI23" s="133"/>
      <c r="GAJ23" s="133"/>
      <c r="GAK23" s="133"/>
      <c r="GAL23" s="133"/>
      <c r="GAM23" s="133"/>
      <c r="GAN23" s="133"/>
      <c r="GAO23" s="133"/>
      <c r="GAP23" s="133"/>
      <c r="GAQ23" s="133"/>
      <c r="GAR23" s="133"/>
      <c r="GAS23" s="133"/>
      <c r="GAT23" s="133"/>
      <c r="GAU23" s="133"/>
      <c r="GAV23" s="133"/>
      <c r="GAW23" s="133"/>
      <c r="GAX23" s="133"/>
      <c r="GAY23" s="133"/>
      <c r="GAZ23" s="133"/>
      <c r="GBA23" s="133"/>
      <c r="GBB23" s="133"/>
      <c r="GBC23" s="133"/>
      <c r="GBD23" s="133"/>
      <c r="GBE23" s="133"/>
      <c r="GBF23" s="133"/>
      <c r="GBG23" s="133"/>
      <c r="GBH23" s="133"/>
      <c r="GBI23" s="133"/>
      <c r="GBJ23" s="133"/>
      <c r="GBK23" s="133"/>
      <c r="GBL23" s="133"/>
      <c r="GBM23" s="133"/>
      <c r="GBN23" s="133"/>
      <c r="GBO23" s="133"/>
      <c r="GBP23" s="133"/>
      <c r="GBQ23" s="133"/>
      <c r="GBR23" s="133"/>
      <c r="GBS23" s="133"/>
      <c r="GBT23" s="133"/>
      <c r="GBU23" s="133"/>
      <c r="GBV23" s="133"/>
      <c r="GBW23" s="133"/>
      <c r="GBX23" s="133"/>
      <c r="GBY23" s="133"/>
      <c r="GBZ23" s="133"/>
      <c r="GCA23" s="133"/>
      <c r="GCB23" s="133"/>
      <c r="GCC23" s="133"/>
      <c r="GCD23" s="133"/>
      <c r="GCE23" s="133"/>
      <c r="GCF23" s="133"/>
      <c r="GCG23" s="133"/>
      <c r="GCH23" s="133"/>
      <c r="GCI23" s="133"/>
      <c r="GCJ23" s="133"/>
      <c r="GCK23" s="133"/>
      <c r="GCL23" s="133"/>
      <c r="GCM23" s="133"/>
      <c r="GCN23" s="133"/>
      <c r="GCO23" s="133"/>
      <c r="GCP23" s="133"/>
      <c r="GCQ23" s="133"/>
      <c r="GCR23" s="133"/>
      <c r="GCS23" s="133"/>
      <c r="GCT23" s="133"/>
      <c r="GCU23" s="133"/>
      <c r="GCV23" s="133"/>
      <c r="GCW23" s="133"/>
      <c r="GCX23" s="133"/>
      <c r="GCY23" s="133"/>
      <c r="GCZ23" s="133"/>
      <c r="GDA23" s="133"/>
      <c r="GDB23" s="133"/>
      <c r="GDC23" s="133"/>
      <c r="GDD23" s="133"/>
      <c r="GDE23" s="133"/>
      <c r="GDF23" s="133"/>
      <c r="GDG23" s="133"/>
      <c r="GDH23" s="133"/>
      <c r="GDI23" s="133"/>
      <c r="GDJ23" s="133"/>
      <c r="GDK23" s="133"/>
      <c r="GDL23" s="133"/>
      <c r="GDM23" s="133"/>
      <c r="GDN23" s="133"/>
      <c r="GDO23" s="133"/>
      <c r="GDP23" s="133"/>
      <c r="GDQ23" s="133"/>
      <c r="GDR23" s="133"/>
      <c r="GDS23" s="133"/>
      <c r="GDT23" s="133"/>
      <c r="GDU23" s="133"/>
      <c r="GDV23" s="133"/>
      <c r="GDW23" s="133"/>
      <c r="GDX23" s="133"/>
      <c r="GDY23" s="133"/>
      <c r="GDZ23" s="133"/>
      <c r="GEA23" s="133"/>
      <c r="GEB23" s="133"/>
      <c r="GEC23" s="133"/>
      <c r="GED23" s="133"/>
      <c r="GEE23" s="133"/>
      <c r="GEF23" s="133"/>
      <c r="GEG23" s="133"/>
      <c r="GEH23" s="133"/>
      <c r="GEI23" s="133"/>
      <c r="GEJ23" s="133"/>
      <c r="GEK23" s="133"/>
      <c r="GEL23" s="133"/>
      <c r="GEM23" s="133"/>
      <c r="GEN23" s="133"/>
      <c r="GEO23" s="133"/>
      <c r="GEP23" s="133"/>
      <c r="GEQ23" s="133"/>
      <c r="GER23" s="133"/>
      <c r="GES23" s="133"/>
      <c r="GET23" s="133"/>
      <c r="GEU23" s="133"/>
      <c r="GEV23" s="133"/>
      <c r="GEW23" s="133"/>
      <c r="GEX23" s="133"/>
      <c r="GEY23" s="133"/>
      <c r="GEZ23" s="133"/>
      <c r="GFA23" s="133"/>
      <c r="GFB23" s="133"/>
      <c r="GFC23" s="133"/>
      <c r="GFD23" s="133"/>
      <c r="GFE23" s="133"/>
      <c r="GFF23" s="133"/>
      <c r="GFG23" s="133"/>
      <c r="GFH23" s="133"/>
      <c r="GFI23" s="133"/>
      <c r="GFJ23" s="133"/>
      <c r="GFK23" s="133"/>
      <c r="GFL23" s="133"/>
      <c r="GFM23" s="133"/>
      <c r="GFN23" s="133"/>
      <c r="GFO23" s="133"/>
      <c r="GFP23" s="133"/>
      <c r="GFQ23" s="133"/>
      <c r="GFR23" s="133"/>
      <c r="GFS23" s="133"/>
      <c r="GFT23" s="133"/>
      <c r="GFU23" s="133"/>
      <c r="GFV23" s="133"/>
      <c r="GFW23" s="133"/>
      <c r="GFX23" s="133"/>
      <c r="GFY23" s="133"/>
      <c r="GFZ23" s="133"/>
      <c r="GGA23" s="133"/>
      <c r="GGB23" s="133"/>
      <c r="GGC23" s="133"/>
      <c r="GGD23" s="133"/>
      <c r="GGE23" s="133"/>
      <c r="GGF23" s="133"/>
      <c r="GGG23" s="133"/>
      <c r="GGH23" s="133"/>
      <c r="GGI23" s="133"/>
      <c r="GGJ23" s="133"/>
      <c r="GGK23" s="133"/>
      <c r="GGL23" s="133"/>
      <c r="GGM23" s="133"/>
      <c r="GGN23" s="133"/>
      <c r="GGO23" s="133"/>
      <c r="GGP23" s="133"/>
      <c r="GGQ23" s="133"/>
      <c r="GGR23" s="133"/>
      <c r="GGS23" s="133"/>
      <c r="GGT23" s="133"/>
      <c r="GGU23" s="133"/>
      <c r="GGV23" s="133"/>
      <c r="GGW23" s="133"/>
      <c r="GGX23" s="133"/>
      <c r="GGY23" s="133"/>
      <c r="GGZ23" s="133"/>
      <c r="GHA23" s="133"/>
      <c r="GHB23" s="133"/>
      <c r="GHC23" s="133"/>
      <c r="GHD23" s="133"/>
      <c r="GHE23" s="133"/>
      <c r="GHF23" s="133"/>
      <c r="GHG23" s="133"/>
      <c r="GHH23" s="133"/>
      <c r="GHI23" s="133"/>
      <c r="GHJ23" s="133"/>
      <c r="GHK23" s="133"/>
      <c r="GHL23" s="133"/>
      <c r="GHM23" s="133"/>
      <c r="GHN23" s="133"/>
      <c r="GHO23" s="133"/>
      <c r="GHP23" s="133"/>
      <c r="GHQ23" s="133"/>
      <c r="GHR23" s="133"/>
      <c r="GHS23" s="133"/>
      <c r="GHT23" s="133"/>
      <c r="GHU23" s="133"/>
      <c r="GHV23" s="133"/>
      <c r="GHW23" s="133"/>
      <c r="GHX23" s="133"/>
      <c r="GHY23" s="133"/>
      <c r="GHZ23" s="133"/>
      <c r="GIA23" s="133"/>
      <c r="GIB23" s="133"/>
      <c r="GIC23" s="133"/>
      <c r="GID23" s="133"/>
      <c r="GIE23" s="133"/>
      <c r="GIF23" s="133"/>
      <c r="GIG23" s="133"/>
      <c r="GIH23" s="133"/>
      <c r="GII23" s="133"/>
      <c r="GIJ23" s="133"/>
      <c r="GIK23" s="133"/>
      <c r="GIL23" s="133"/>
      <c r="GIM23" s="133"/>
      <c r="GIN23" s="133"/>
      <c r="GIO23" s="133"/>
      <c r="GIP23" s="133"/>
      <c r="GIQ23" s="133"/>
      <c r="GIR23" s="133"/>
      <c r="GIS23" s="133"/>
      <c r="GIT23" s="133"/>
      <c r="GIU23" s="133"/>
      <c r="GIV23" s="133"/>
      <c r="GIW23" s="133"/>
      <c r="GIX23" s="133"/>
      <c r="GIY23" s="133"/>
      <c r="GIZ23" s="133"/>
      <c r="GJA23" s="133"/>
      <c r="GJB23" s="133"/>
      <c r="GJC23" s="133"/>
      <c r="GJD23" s="133"/>
      <c r="GJE23" s="133"/>
      <c r="GJF23" s="133"/>
      <c r="GJG23" s="133"/>
      <c r="GJH23" s="133"/>
      <c r="GJI23" s="133"/>
      <c r="GJJ23" s="133"/>
      <c r="GJK23" s="133"/>
      <c r="GJL23" s="133"/>
      <c r="GJM23" s="133"/>
      <c r="GJN23" s="133"/>
      <c r="GJO23" s="133"/>
      <c r="GJP23" s="133"/>
      <c r="GJQ23" s="133"/>
      <c r="GJR23" s="133"/>
      <c r="GJS23" s="133"/>
      <c r="GJT23" s="133"/>
      <c r="GJU23" s="133"/>
      <c r="GJV23" s="133"/>
      <c r="GJW23" s="133"/>
      <c r="GJX23" s="133"/>
      <c r="GJY23" s="133"/>
      <c r="GJZ23" s="133"/>
      <c r="GKA23" s="133"/>
      <c r="GKB23" s="133"/>
      <c r="GKC23" s="133"/>
      <c r="GKD23" s="133"/>
      <c r="GKE23" s="133"/>
      <c r="GKF23" s="133"/>
      <c r="GKG23" s="133"/>
      <c r="GKH23" s="133"/>
      <c r="GKI23" s="133"/>
      <c r="GKJ23" s="133"/>
      <c r="GKK23" s="133"/>
      <c r="GKL23" s="133"/>
      <c r="GKM23" s="133"/>
      <c r="GKN23" s="133"/>
      <c r="GKO23" s="133"/>
      <c r="GKP23" s="133"/>
      <c r="GKQ23" s="133"/>
      <c r="GKR23" s="133"/>
      <c r="GKS23" s="133"/>
      <c r="GKT23" s="133"/>
      <c r="GKU23" s="133"/>
      <c r="GKV23" s="133"/>
      <c r="GKW23" s="133"/>
      <c r="GKX23" s="133"/>
      <c r="GKY23" s="133"/>
      <c r="GKZ23" s="133"/>
      <c r="GLA23" s="133"/>
      <c r="GLB23" s="133"/>
      <c r="GLC23" s="133"/>
      <c r="GLD23" s="133"/>
      <c r="GLE23" s="133"/>
      <c r="GLF23" s="133"/>
      <c r="GLG23" s="133"/>
      <c r="GLH23" s="133"/>
      <c r="GLI23" s="133"/>
      <c r="GLJ23" s="133"/>
      <c r="GLK23" s="133"/>
      <c r="GLL23" s="133"/>
      <c r="GLM23" s="133"/>
      <c r="GLN23" s="133"/>
      <c r="GLO23" s="133"/>
      <c r="GLP23" s="133"/>
      <c r="GLQ23" s="133"/>
      <c r="GLR23" s="133"/>
      <c r="GLS23" s="133"/>
      <c r="GLT23" s="133"/>
      <c r="GLU23" s="133"/>
      <c r="GLV23" s="133"/>
      <c r="GLW23" s="133"/>
      <c r="GLX23" s="133"/>
      <c r="GLY23" s="133"/>
      <c r="GLZ23" s="133"/>
      <c r="GMA23" s="133"/>
      <c r="GMB23" s="133"/>
      <c r="GMC23" s="133"/>
      <c r="GMD23" s="133"/>
      <c r="GME23" s="133"/>
      <c r="GMF23" s="133"/>
      <c r="GMG23" s="133"/>
      <c r="GMH23" s="133"/>
      <c r="GMI23" s="133"/>
      <c r="GMJ23" s="133"/>
      <c r="GMK23" s="133"/>
      <c r="GML23" s="133"/>
      <c r="GMM23" s="133"/>
      <c r="GMN23" s="133"/>
      <c r="GMO23" s="133"/>
      <c r="GMP23" s="133"/>
      <c r="GMQ23" s="133"/>
      <c r="GMR23" s="133"/>
      <c r="GMS23" s="133"/>
      <c r="GMT23" s="133"/>
      <c r="GMU23" s="133"/>
      <c r="GMV23" s="133"/>
      <c r="GMW23" s="133"/>
      <c r="GMX23" s="133"/>
      <c r="GMY23" s="133"/>
      <c r="GMZ23" s="133"/>
      <c r="GNA23" s="133"/>
      <c r="GNB23" s="133"/>
      <c r="GNC23" s="133"/>
      <c r="GND23" s="133"/>
      <c r="GNE23" s="133"/>
      <c r="GNF23" s="133"/>
      <c r="GNG23" s="133"/>
      <c r="GNH23" s="133"/>
      <c r="GNI23" s="133"/>
      <c r="GNJ23" s="133"/>
      <c r="GNK23" s="133"/>
      <c r="GNL23" s="133"/>
      <c r="GNM23" s="133"/>
      <c r="GNN23" s="133"/>
      <c r="GNO23" s="133"/>
      <c r="GNP23" s="133"/>
      <c r="GNQ23" s="133"/>
      <c r="GNR23" s="133"/>
      <c r="GNS23" s="133"/>
      <c r="GNT23" s="133"/>
      <c r="GNU23" s="133"/>
      <c r="GNV23" s="133"/>
      <c r="GNW23" s="133"/>
      <c r="GNX23" s="133"/>
      <c r="GNY23" s="133"/>
      <c r="GNZ23" s="133"/>
      <c r="GOA23" s="133"/>
      <c r="GOB23" s="133"/>
      <c r="GOC23" s="133"/>
      <c r="GOD23" s="133"/>
      <c r="GOE23" s="133"/>
      <c r="GOF23" s="133"/>
      <c r="GOG23" s="133"/>
      <c r="GOH23" s="133"/>
      <c r="GOI23" s="133"/>
      <c r="GOJ23" s="133"/>
      <c r="GOK23" s="133"/>
      <c r="GOL23" s="133"/>
      <c r="GOM23" s="133"/>
      <c r="GON23" s="133"/>
      <c r="GOO23" s="133"/>
      <c r="GOP23" s="133"/>
      <c r="GOQ23" s="133"/>
      <c r="GOR23" s="133"/>
      <c r="GOS23" s="133"/>
      <c r="GOT23" s="133"/>
      <c r="GOU23" s="133"/>
      <c r="GOV23" s="133"/>
      <c r="GOW23" s="133"/>
      <c r="GOX23" s="133"/>
      <c r="GOY23" s="133"/>
      <c r="GOZ23" s="133"/>
      <c r="GPA23" s="133"/>
      <c r="GPB23" s="133"/>
      <c r="GPC23" s="133"/>
      <c r="GPD23" s="133"/>
      <c r="GPE23" s="133"/>
      <c r="GPF23" s="133"/>
      <c r="GPG23" s="133"/>
      <c r="GPH23" s="133"/>
      <c r="GPI23" s="133"/>
      <c r="GPJ23" s="133"/>
      <c r="GPK23" s="133"/>
      <c r="GPL23" s="133"/>
      <c r="GPM23" s="133"/>
      <c r="GPN23" s="133"/>
      <c r="GPO23" s="133"/>
      <c r="GPP23" s="133"/>
      <c r="GPQ23" s="133"/>
      <c r="GPR23" s="133"/>
      <c r="GPS23" s="133"/>
      <c r="GPT23" s="133"/>
      <c r="GPU23" s="133"/>
      <c r="GPV23" s="133"/>
      <c r="GPW23" s="133"/>
      <c r="GPX23" s="133"/>
      <c r="GPY23" s="133"/>
      <c r="GPZ23" s="133"/>
      <c r="GQA23" s="133"/>
      <c r="GQB23" s="133"/>
      <c r="GQC23" s="133"/>
      <c r="GQD23" s="133"/>
      <c r="GQE23" s="133"/>
      <c r="GQF23" s="133"/>
      <c r="GQG23" s="133"/>
      <c r="GQH23" s="133"/>
      <c r="GQI23" s="133"/>
      <c r="GQJ23" s="133"/>
      <c r="GQK23" s="133"/>
      <c r="GQL23" s="133"/>
      <c r="GQM23" s="133"/>
      <c r="GQN23" s="133"/>
      <c r="GQO23" s="133"/>
      <c r="GQP23" s="133"/>
      <c r="GQQ23" s="133"/>
      <c r="GQR23" s="133"/>
      <c r="GQS23" s="133"/>
      <c r="GQT23" s="133"/>
      <c r="GQU23" s="133"/>
      <c r="GQV23" s="133"/>
      <c r="GQW23" s="133"/>
      <c r="GQX23" s="133"/>
      <c r="GQY23" s="133"/>
      <c r="GQZ23" s="133"/>
      <c r="GRA23" s="133"/>
      <c r="GRB23" s="133"/>
      <c r="GRC23" s="133"/>
      <c r="GRD23" s="133"/>
      <c r="GRE23" s="133"/>
      <c r="GRF23" s="133"/>
      <c r="GRG23" s="133"/>
      <c r="GRH23" s="133"/>
      <c r="GRI23" s="133"/>
      <c r="GRJ23" s="133"/>
      <c r="GRK23" s="133"/>
      <c r="GRL23" s="133"/>
      <c r="GRM23" s="133"/>
      <c r="GRN23" s="133"/>
      <c r="GRO23" s="133"/>
      <c r="GRP23" s="133"/>
      <c r="GRQ23" s="133"/>
      <c r="GRR23" s="133"/>
      <c r="GRS23" s="133"/>
      <c r="GRT23" s="133"/>
      <c r="GRU23" s="133"/>
      <c r="GRV23" s="133"/>
      <c r="GRW23" s="133"/>
      <c r="GRX23" s="133"/>
      <c r="GRY23" s="133"/>
      <c r="GRZ23" s="133"/>
      <c r="GSA23" s="133"/>
      <c r="GSB23" s="133"/>
      <c r="GSC23" s="133"/>
      <c r="GSD23" s="133"/>
      <c r="GSE23" s="133"/>
      <c r="GSF23" s="133"/>
      <c r="GSG23" s="133"/>
      <c r="GSH23" s="133"/>
      <c r="GSI23" s="133"/>
      <c r="GSJ23" s="133"/>
      <c r="GSK23" s="133"/>
      <c r="GSL23" s="133"/>
      <c r="GSM23" s="133"/>
      <c r="GSN23" s="133"/>
      <c r="GSO23" s="133"/>
      <c r="GSP23" s="133"/>
      <c r="GSQ23" s="133"/>
      <c r="GSR23" s="133"/>
      <c r="GSS23" s="133"/>
      <c r="GST23" s="133"/>
      <c r="GSU23" s="133"/>
      <c r="GSV23" s="133"/>
      <c r="GSW23" s="133"/>
      <c r="GSX23" s="133"/>
      <c r="GSY23" s="133"/>
      <c r="GSZ23" s="133"/>
      <c r="GTA23" s="133"/>
      <c r="GTB23" s="133"/>
      <c r="GTC23" s="133"/>
      <c r="GTD23" s="133"/>
      <c r="GTE23" s="133"/>
      <c r="GTF23" s="133"/>
      <c r="GTG23" s="133"/>
      <c r="GTH23" s="133"/>
      <c r="GTI23" s="133"/>
      <c r="GTJ23" s="133"/>
      <c r="GTK23" s="133"/>
      <c r="GTL23" s="133"/>
      <c r="GTM23" s="133"/>
      <c r="GTN23" s="133"/>
      <c r="GTO23" s="133"/>
      <c r="GTP23" s="133"/>
      <c r="GTQ23" s="133"/>
      <c r="GTR23" s="133"/>
      <c r="GTS23" s="133"/>
      <c r="GTT23" s="133"/>
      <c r="GTU23" s="133"/>
      <c r="GTV23" s="133"/>
      <c r="GTW23" s="133"/>
      <c r="GTX23" s="133"/>
      <c r="GTY23" s="133"/>
      <c r="GTZ23" s="133"/>
      <c r="GUA23" s="133"/>
      <c r="GUB23" s="133"/>
      <c r="GUC23" s="133"/>
      <c r="GUD23" s="133"/>
      <c r="GUE23" s="133"/>
      <c r="GUF23" s="133"/>
      <c r="GUG23" s="133"/>
      <c r="GUH23" s="133"/>
      <c r="GUI23" s="133"/>
      <c r="GUJ23" s="133"/>
      <c r="GUK23" s="133"/>
      <c r="GUL23" s="133"/>
      <c r="GUM23" s="133"/>
      <c r="GUN23" s="133"/>
      <c r="GUO23" s="133"/>
      <c r="GUP23" s="133"/>
      <c r="GUQ23" s="133"/>
      <c r="GUR23" s="133"/>
      <c r="GUS23" s="133"/>
      <c r="GUT23" s="133"/>
      <c r="GUU23" s="133"/>
      <c r="GUV23" s="133"/>
      <c r="GUW23" s="133"/>
      <c r="GUX23" s="133"/>
      <c r="GUY23" s="133"/>
      <c r="GUZ23" s="133"/>
      <c r="GVA23" s="133"/>
      <c r="GVB23" s="133"/>
      <c r="GVC23" s="133"/>
      <c r="GVD23" s="133"/>
      <c r="GVE23" s="133"/>
      <c r="GVF23" s="133"/>
      <c r="GVG23" s="133"/>
      <c r="GVH23" s="133"/>
      <c r="GVI23" s="133"/>
      <c r="GVJ23" s="133"/>
      <c r="GVK23" s="133"/>
      <c r="GVL23" s="133"/>
      <c r="GVM23" s="133"/>
      <c r="GVN23" s="133"/>
      <c r="GVO23" s="133"/>
      <c r="GVP23" s="133"/>
      <c r="GVQ23" s="133"/>
      <c r="GVR23" s="133"/>
      <c r="GVS23" s="133"/>
      <c r="GVT23" s="133"/>
      <c r="GVU23" s="133"/>
      <c r="GVV23" s="133"/>
      <c r="GVW23" s="133"/>
      <c r="GVX23" s="133"/>
      <c r="GVY23" s="133"/>
      <c r="GVZ23" s="133"/>
      <c r="GWA23" s="133"/>
      <c r="GWB23" s="133"/>
      <c r="GWC23" s="133"/>
      <c r="GWD23" s="133"/>
      <c r="GWE23" s="133"/>
      <c r="GWF23" s="133"/>
      <c r="GWG23" s="133"/>
      <c r="GWH23" s="133"/>
      <c r="GWI23" s="133"/>
      <c r="GWJ23" s="133"/>
      <c r="GWK23" s="133"/>
      <c r="GWL23" s="133"/>
      <c r="GWM23" s="133"/>
      <c r="GWN23" s="133"/>
      <c r="GWO23" s="133"/>
      <c r="GWP23" s="133"/>
      <c r="GWQ23" s="133"/>
      <c r="GWR23" s="133"/>
      <c r="GWS23" s="133"/>
      <c r="GWT23" s="133"/>
      <c r="GWU23" s="133"/>
      <c r="GWV23" s="133"/>
      <c r="GWW23" s="133"/>
      <c r="GWX23" s="133"/>
      <c r="GWY23" s="133"/>
      <c r="GWZ23" s="133"/>
      <c r="GXA23" s="133"/>
      <c r="GXB23" s="133"/>
      <c r="GXC23" s="133"/>
      <c r="GXD23" s="133"/>
      <c r="GXE23" s="133"/>
      <c r="GXF23" s="133"/>
      <c r="GXG23" s="133"/>
      <c r="GXH23" s="133"/>
      <c r="GXI23" s="133"/>
      <c r="GXJ23" s="133"/>
      <c r="GXK23" s="133"/>
      <c r="GXL23" s="133"/>
      <c r="GXM23" s="133"/>
      <c r="GXN23" s="133"/>
      <c r="GXO23" s="133"/>
      <c r="GXP23" s="133"/>
      <c r="GXQ23" s="133"/>
      <c r="GXR23" s="133"/>
      <c r="GXS23" s="133"/>
      <c r="GXT23" s="133"/>
      <c r="GXU23" s="133"/>
      <c r="GXV23" s="133"/>
      <c r="GXW23" s="133"/>
      <c r="GXX23" s="133"/>
      <c r="GXY23" s="133"/>
      <c r="GXZ23" s="133"/>
      <c r="GYA23" s="133"/>
      <c r="GYB23" s="133"/>
      <c r="GYC23" s="133"/>
      <c r="GYD23" s="133"/>
      <c r="GYE23" s="133"/>
      <c r="GYF23" s="133"/>
      <c r="GYG23" s="133"/>
      <c r="GYH23" s="133"/>
      <c r="GYI23" s="133"/>
      <c r="GYJ23" s="133"/>
      <c r="GYK23" s="133"/>
      <c r="GYL23" s="133"/>
      <c r="GYM23" s="133"/>
      <c r="GYN23" s="133"/>
      <c r="GYO23" s="133"/>
      <c r="GYP23" s="133"/>
      <c r="GYQ23" s="133"/>
      <c r="GYR23" s="133"/>
      <c r="GYS23" s="133"/>
      <c r="GYT23" s="133"/>
      <c r="GYU23" s="133"/>
      <c r="GYV23" s="133"/>
      <c r="GYW23" s="133"/>
      <c r="GYX23" s="133"/>
      <c r="GYY23" s="133"/>
      <c r="GYZ23" s="133"/>
      <c r="GZA23" s="133"/>
      <c r="GZB23" s="133"/>
      <c r="GZC23" s="133"/>
      <c r="GZD23" s="133"/>
      <c r="GZE23" s="133"/>
      <c r="GZF23" s="133"/>
      <c r="GZG23" s="133"/>
      <c r="GZH23" s="133"/>
      <c r="GZI23" s="133"/>
      <c r="GZJ23" s="133"/>
      <c r="GZK23" s="133"/>
      <c r="GZL23" s="133"/>
      <c r="GZM23" s="133"/>
      <c r="GZN23" s="133"/>
      <c r="GZO23" s="133"/>
      <c r="GZP23" s="133"/>
      <c r="GZQ23" s="133"/>
      <c r="GZR23" s="133"/>
      <c r="GZS23" s="133"/>
      <c r="GZT23" s="133"/>
      <c r="GZU23" s="133"/>
      <c r="GZV23" s="133"/>
      <c r="GZW23" s="133"/>
      <c r="GZX23" s="133"/>
      <c r="GZY23" s="133"/>
      <c r="GZZ23" s="133"/>
      <c r="HAA23" s="133"/>
      <c r="HAB23" s="133"/>
      <c r="HAC23" s="133"/>
      <c r="HAD23" s="133"/>
      <c r="HAE23" s="133"/>
      <c r="HAF23" s="133"/>
      <c r="HAG23" s="133"/>
      <c r="HAH23" s="133"/>
      <c r="HAI23" s="133"/>
      <c r="HAJ23" s="133"/>
      <c r="HAK23" s="133"/>
      <c r="HAL23" s="133"/>
      <c r="HAM23" s="133"/>
      <c r="HAN23" s="133"/>
      <c r="HAO23" s="133"/>
      <c r="HAP23" s="133"/>
      <c r="HAQ23" s="133"/>
      <c r="HAR23" s="133"/>
      <c r="HAS23" s="133"/>
      <c r="HAT23" s="133"/>
      <c r="HAU23" s="133"/>
      <c r="HAV23" s="133"/>
      <c r="HAW23" s="133"/>
      <c r="HAX23" s="133"/>
      <c r="HAY23" s="133"/>
      <c r="HAZ23" s="133"/>
      <c r="HBA23" s="133"/>
      <c r="HBB23" s="133"/>
      <c r="HBC23" s="133"/>
      <c r="HBD23" s="133"/>
      <c r="HBE23" s="133"/>
      <c r="HBF23" s="133"/>
      <c r="HBG23" s="133"/>
      <c r="HBH23" s="133"/>
      <c r="HBI23" s="133"/>
      <c r="HBJ23" s="133"/>
      <c r="HBK23" s="133"/>
      <c r="HBL23" s="133"/>
      <c r="HBM23" s="133"/>
      <c r="HBN23" s="133"/>
      <c r="HBO23" s="133"/>
      <c r="HBP23" s="133"/>
      <c r="HBQ23" s="133"/>
      <c r="HBR23" s="133"/>
      <c r="HBS23" s="133"/>
      <c r="HBT23" s="133"/>
      <c r="HBU23" s="133"/>
      <c r="HBV23" s="133"/>
      <c r="HBW23" s="133"/>
      <c r="HBX23" s="133"/>
      <c r="HBY23" s="133"/>
      <c r="HBZ23" s="133"/>
      <c r="HCA23" s="133"/>
      <c r="HCB23" s="133"/>
      <c r="HCC23" s="133"/>
      <c r="HCD23" s="133"/>
      <c r="HCE23" s="133"/>
      <c r="HCF23" s="133"/>
      <c r="HCG23" s="133"/>
      <c r="HCH23" s="133"/>
      <c r="HCI23" s="133"/>
      <c r="HCJ23" s="133"/>
      <c r="HCK23" s="133"/>
      <c r="HCL23" s="133"/>
      <c r="HCM23" s="133"/>
      <c r="HCN23" s="133"/>
      <c r="HCO23" s="133"/>
      <c r="HCP23" s="133"/>
      <c r="HCQ23" s="133"/>
      <c r="HCR23" s="133"/>
      <c r="HCS23" s="133"/>
      <c r="HCT23" s="133"/>
      <c r="HCU23" s="133"/>
      <c r="HCV23" s="133"/>
      <c r="HCW23" s="133"/>
      <c r="HCX23" s="133"/>
      <c r="HCY23" s="133"/>
      <c r="HCZ23" s="133"/>
      <c r="HDA23" s="133"/>
      <c r="HDB23" s="133"/>
      <c r="HDC23" s="133"/>
      <c r="HDD23" s="133"/>
      <c r="HDE23" s="133"/>
      <c r="HDF23" s="133"/>
      <c r="HDG23" s="133"/>
      <c r="HDH23" s="133"/>
      <c r="HDI23" s="133"/>
      <c r="HDJ23" s="133"/>
      <c r="HDK23" s="133"/>
      <c r="HDL23" s="133"/>
      <c r="HDM23" s="133"/>
      <c r="HDN23" s="133"/>
      <c r="HDO23" s="133"/>
      <c r="HDP23" s="133"/>
      <c r="HDQ23" s="133"/>
      <c r="HDR23" s="133"/>
      <c r="HDS23" s="133"/>
      <c r="HDT23" s="133"/>
      <c r="HDU23" s="133"/>
      <c r="HDV23" s="133"/>
      <c r="HDW23" s="133"/>
      <c r="HDX23" s="133"/>
      <c r="HDY23" s="133"/>
      <c r="HDZ23" s="133"/>
      <c r="HEA23" s="133"/>
      <c r="HEB23" s="133"/>
      <c r="HEC23" s="133"/>
      <c r="HED23" s="133"/>
      <c r="HEE23" s="133"/>
      <c r="HEF23" s="133"/>
      <c r="HEG23" s="133"/>
      <c r="HEH23" s="133"/>
      <c r="HEI23" s="133"/>
      <c r="HEJ23" s="133"/>
      <c r="HEK23" s="133"/>
      <c r="HEL23" s="133"/>
      <c r="HEM23" s="133"/>
      <c r="HEN23" s="133"/>
      <c r="HEO23" s="133"/>
      <c r="HEP23" s="133"/>
      <c r="HEQ23" s="133"/>
      <c r="HER23" s="133"/>
      <c r="HES23" s="133"/>
      <c r="HET23" s="133"/>
      <c r="HEU23" s="133"/>
      <c r="HEV23" s="133"/>
      <c r="HEW23" s="133"/>
      <c r="HEX23" s="133"/>
      <c r="HEY23" s="133"/>
      <c r="HEZ23" s="133"/>
      <c r="HFA23" s="133"/>
      <c r="HFB23" s="133"/>
      <c r="HFC23" s="133"/>
      <c r="HFD23" s="133"/>
      <c r="HFE23" s="133"/>
      <c r="HFF23" s="133"/>
      <c r="HFG23" s="133"/>
      <c r="HFH23" s="133"/>
      <c r="HFI23" s="133"/>
      <c r="HFJ23" s="133"/>
      <c r="HFK23" s="133"/>
      <c r="HFL23" s="133"/>
      <c r="HFM23" s="133"/>
      <c r="HFN23" s="133"/>
      <c r="HFO23" s="133"/>
      <c r="HFP23" s="133"/>
      <c r="HFQ23" s="133"/>
      <c r="HFR23" s="133"/>
      <c r="HFS23" s="133"/>
      <c r="HFT23" s="133"/>
      <c r="HFU23" s="133"/>
      <c r="HFV23" s="133"/>
      <c r="HFW23" s="133"/>
      <c r="HFX23" s="133"/>
      <c r="HFY23" s="133"/>
      <c r="HFZ23" s="133"/>
      <c r="HGA23" s="133"/>
      <c r="HGB23" s="133"/>
      <c r="HGC23" s="133"/>
      <c r="HGD23" s="133"/>
      <c r="HGE23" s="133"/>
      <c r="HGF23" s="133"/>
      <c r="HGG23" s="133"/>
      <c r="HGH23" s="133"/>
      <c r="HGI23" s="133"/>
      <c r="HGJ23" s="133"/>
      <c r="HGK23" s="133"/>
      <c r="HGL23" s="133"/>
      <c r="HGM23" s="133"/>
      <c r="HGN23" s="133"/>
      <c r="HGO23" s="133"/>
      <c r="HGP23" s="133"/>
      <c r="HGQ23" s="133"/>
      <c r="HGR23" s="133"/>
      <c r="HGS23" s="133"/>
      <c r="HGT23" s="133"/>
      <c r="HGU23" s="133"/>
      <c r="HGV23" s="133"/>
      <c r="HGW23" s="133"/>
      <c r="HGX23" s="133"/>
      <c r="HGY23" s="133"/>
      <c r="HGZ23" s="133"/>
      <c r="HHA23" s="133"/>
      <c r="HHB23" s="133"/>
      <c r="HHC23" s="133"/>
      <c r="HHD23" s="133"/>
      <c r="HHE23" s="133"/>
      <c r="HHF23" s="133"/>
      <c r="HHG23" s="133"/>
      <c r="HHH23" s="133"/>
      <c r="HHI23" s="133"/>
      <c r="HHJ23" s="133"/>
      <c r="HHK23" s="133"/>
      <c r="HHL23" s="133"/>
      <c r="HHM23" s="133"/>
      <c r="HHN23" s="133"/>
      <c r="HHO23" s="133"/>
      <c r="HHP23" s="133"/>
      <c r="HHQ23" s="133"/>
      <c r="HHR23" s="133"/>
      <c r="HHS23" s="133"/>
      <c r="HHT23" s="133"/>
      <c r="HHU23" s="133"/>
      <c r="HHV23" s="133"/>
      <c r="HHW23" s="133"/>
      <c r="HHX23" s="133"/>
      <c r="HHY23" s="133"/>
      <c r="HHZ23" s="133"/>
      <c r="HIA23" s="133"/>
      <c r="HIB23" s="133"/>
      <c r="HIC23" s="133"/>
      <c r="HID23" s="133"/>
      <c r="HIE23" s="133"/>
      <c r="HIF23" s="133"/>
      <c r="HIG23" s="133"/>
      <c r="HIH23" s="133"/>
      <c r="HII23" s="133"/>
      <c r="HIJ23" s="133"/>
      <c r="HIK23" s="133"/>
      <c r="HIL23" s="133"/>
      <c r="HIM23" s="133"/>
      <c r="HIN23" s="133"/>
      <c r="HIO23" s="133"/>
      <c r="HIP23" s="133"/>
      <c r="HIQ23" s="133"/>
      <c r="HIR23" s="133"/>
      <c r="HIS23" s="133"/>
      <c r="HIT23" s="133"/>
      <c r="HIU23" s="133"/>
      <c r="HIV23" s="133"/>
      <c r="HIW23" s="133"/>
      <c r="HIX23" s="133"/>
      <c r="HIY23" s="133"/>
      <c r="HIZ23" s="133"/>
      <c r="HJA23" s="133"/>
      <c r="HJB23" s="133"/>
      <c r="HJC23" s="133"/>
      <c r="HJD23" s="133"/>
      <c r="HJE23" s="133"/>
      <c r="HJF23" s="133"/>
      <c r="HJG23" s="133"/>
      <c r="HJH23" s="133"/>
      <c r="HJI23" s="133"/>
      <c r="HJJ23" s="133"/>
      <c r="HJK23" s="133"/>
      <c r="HJL23" s="133"/>
      <c r="HJM23" s="133"/>
      <c r="HJN23" s="133"/>
      <c r="HJO23" s="133"/>
      <c r="HJP23" s="133"/>
      <c r="HJQ23" s="133"/>
      <c r="HJR23" s="133"/>
      <c r="HJS23" s="133"/>
      <c r="HJT23" s="133"/>
      <c r="HJU23" s="133"/>
      <c r="HJV23" s="133"/>
      <c r="HJW23" s="133"/>
      <c r="HJX23" s="133"/>
      <c r="HJY23" s="133"/>
      <c r="HJZ23" s="133"/>
      <c r="HKA23" s="133"/>
      <c r="HKB23" s="133"/>
      <c r="HKC23" s="133"/>
      <c r="HKD23" s="133"/>
      <c r="HKE23" s="133"/>
      <c r="HKF23" s="133"/>
      <c r="HKG23" s="133"/>
      <c r="HKH23" s="133"/>
      <c r="HKI23" s="133"/>
      <c r="HKJ23" s="133"/>
      <c r="HKK23" s="133"/>
      <c r="HKL23" s="133"/>
      <c r="HKM23" s="133"/>
      <c r="HKN23" s="133"/>
      <c r="HKO23" s="133"/>
      <c r="HKP23" s="133"/>
      <c r="HKQ23" s="133"/>
      <c r="HKR23" s="133"/>
      <c r="HKS23" s="133"/>
      <c r="HKT23" s="133"/>
      <c r="HKU23" s="133"/>
      <c r="HKV23" s="133"/>
      <c r="HKW23" s="133"/>
      <c r="HKX23" s="133"/>
      <c r="HKY23" s="133"/>
      <c r="HKZ23" s="133"/>
      <c r="HLA23" s="133"/>
      <c r="HLB23" s="133"/>
      <c r="HLC23" s="133"/>
      <c r="HLD23" s="133"/>
      <c r="HLE23" s="133"/>
      <c r="HLF23" s="133"/>
      <c r="HLG23" s="133"/>
      <c r="HLH23" s="133"/>
      <c r="HLI23" s="133"/>
      <c r="HLJ23" s="133"/>
      <c r="HLK23" s="133"/>
      <c r="HLL23" s="133"/>
      <c r="HLM23" s="133"/>
      <c r="HLN23" s="133"/>
      <c r="HLO23" s="133"/>
      <c r="HLP23" s="133"/>
      <c r="HLQ23" s="133"/>
      <c r="HLR23" s="133"/>
      <c r="HLS23" s="133"/>
      <c r="HLT23" s="133"/>
      <c r="HLU23" s="133"/>
      <c r="HLV23" s="133"/>
      <c r="HLW23" s="133"/>
      <c r="HLX23" s="133"/>
      <c r="HLY23" s="133"/>
      <c r="HLZ23" s="133"/>
      <c r="HMA23" s="133"/>
      <c r="HMB23" s="133"/>
      <c r="HMC23" s="133"/>
      <c r="HMD23" s="133"/>
      <c r="HME23" s="133"/>
      <c r="HMF23" s="133"/>
      <c r="HMG23" s="133"/>
      <c r="HMH23" s="133"/>
      <c r="HMI23" s="133"/>
      <c r="HMJ23" s="133"/>
      <c r="HMK23" s="133"/>
      <c r="HML23" s="133"/>
      <c r="HMM23" s="133"/>
      <c r="HMN23" s="133"/>
      <c r="HMO23" s="133"/>
      <c r="HMP23" s="133"/>
      <c r="HMQ23" s="133"/>
      <c r="HMR23" s="133"/>
      <c r="HMS23" s="133"/>
      <c r="HMT23" s="133"/>
      <c r="HMU23" s="133"/>
      <c r="HMV23" s="133"/>
      <c r="HMW23" s="133"/>
      <c r="HMX23" s="133"/>
      <c r="HMY23" s="133"/>
      <c r="HMZ23" s="133"/>
      <c r="HNA23" s="133"/>
      <c r="HNB23" s="133"/>
      <c r="HNC23" s="133"/>
      <c r="HND23" s="133"/>
      <c r="HNE23" s="133"/>
      <c r="HNF23" s="133"/>
      <c r="HNG23" s="133"/>
      <c r="HNH23" s="133"/>
      <c r="HNI23" s="133"/>
      <c r="HNJ23" s="133"/>
      <c r="HNK23" s="133"/>
      <c r="HNL23" s="133"/>
      <c r="HNM23" s="133"/>
      <c r="HNN23" s="133"/>
      <c r="HNO23" s="133"/>
      <c r="HNP23" s="133"/>
      <c r="HNQ23" s="133"/>
      <c r="HNR23" s="133"/>
      <c r="HNS23" s="133"/>
      <c r="HNT23" s="133"/>
      <c r="HNU23" s="133"/>
      <c r="HNV23" s="133"/>
      <c r="HNW23" s="133"/>
      <c r="HNX23" s="133"/>
      <c r="HNY23" s="133"/>
      <c r="HNZ23" s="133"/>
      <c r="HOA23" s="133"/>
      <c r="HOB23" s="133"/>
      <c r="HOC23" s="133"/>
      <c r="HOD23" s="133"/>
      <c r="HOE23" s="133"/>
      <c r="HOF23" s="133"/>
      <c r="HOG23" s="133"/>
      <c r="HOH23" s="133"/>
      <c r="HOI23" s="133"/>
      <c r="HOJ23" s="133"/>
      <c r="HOK23" s="133"/>
      <c r="HOL23" s="133"/>
      <c r="HOM23" s="133"/>
      <c r="HON23" s="133"/>
      <c r="HOO23" s="133"/>
      <c r="HOP23" s="133"/>
      <c r="HOQ23" s="133"/>
      <c r="HOR23" s="133"/>
      <c r="HOS23" s="133"/>
      <c r="HOT23" s="133"/>
      <c r="HOU23" s="133"/>
      <c r="HOV23" s="133"/>
      <c r="HOW23" s="133"/>
      <c r="HOX23" s="133"/>
      <c r="HOY23" s="133"/>
      <c r="HOZ23" s="133"/>
      <c r="HPA23" s="133"/>
      <c r="HPB23" s="133"/>
      <c r="HPC23" s="133"/>
      <c r="HPD23" s="133"/>
      <c r="HPE23" s="133"/>
      <c r="HPF23" s="133"/>
      <c r="HPG23" s="133"/>
      <c r="HPH23" s="133"/>
      <c r="HPI23" s="133"/>
      <c r="HPJ23" s="133"/>
      <c r="HPK23" s="133"/>
      <c r="HPL23" s="133"/>
      <c r="HPM23" s="133"/>
      <c r="HPN23" s="133"/>
      <c r="HPO23" s="133"/>
      <c r="HPP23" s="133"/>
      <c r="HPQ23" s="133"/>
      <c r="HPR23" s="133"/>
      <c r="HPS23" s="133"/>
      <c r="HPT23" s="133"/>
      <c r="HPU23" s="133"/>
      <c r="HPV23" s="133"/>
      <c r="HPW23" s="133"/>
      <c r="HPX23" s="133"/>
      <c r="HPY23" s="133"/>
      <c r="HPZ23" s="133"/>
      <c r="HQA23" s="133"/>
      <c r="HQB23" s="133"/>
      <c r="HQC23" s="133"/>
      <c r="HQD23" s="133"/>
      <c r="HQE23" s="133"/>
      <c r="HQF23" s="133"/>
      <c r="HQG23" s="133"/>
      <c r="HQH23" s="133"/>
      <c r="HQI23" s="133"/>
      <c r="HQJ23" s="133"/>
      <c r="HQK23" s="133"/>
      <c r="HQL23" s="133"/>
      <c r="HQM23" s="133"/>
      <c r="HQN23" s="133"/>
      <c r="HQO23" s="133"/>
      <c r="HQP23" s="133"/>
      <c r="HQQ23" s="133"/>
      <c r="HQR23" s="133"/>
      <c r="HQS23" s="133"/>
      <c r="HQT23" s="133"/>
      <c r="HQU23" s="133"/>
      <c r="HQV23" s="133"/>
      <c r="HQW23" s="133"/>
      <c r="HQX23" s="133"/>
      <c r="HQY23" s="133"/>
      <c r="HQZ23" s="133"/>
      <c r="HRA23" s="133"/>
      <c r="HRB23" s="133"/>
      <c r="HRC23" s="133"/>
      <c r="HRD23" s="133"/>
      <c r="HRE23" s="133"/>
      <c r="HRF23" s="133"/>
      <c r="HRG23" s="133"/>
      <c r="HRH23" s="133"/>
      <c r="HRI23" s="133"/>
      <c r="HRJ23" s="133"/>
      <c r="HRK23" s="133"/>
      <c r="HRL23" s="133"/>
      <c r="HRM23" s="133"/>
      <c r="HRN23" s="133"/>
      <c r="HRO23" s="133"/>
      <c r="HRP23" s="133"/>
      <c r="HRQ23" s="133"/>
      <c r="HRR23" s="133"/>
      <c r="HRS23" s="133"/>
      <c r="HRT23" s="133"/>
      <c r="HRU23" s="133"/>
      <c r="HRV23" s="133"/>
      <c r="HRW23" s="133"/>
      <c r="HRX23" s="133"/>
      <c r="HRY23" s="133"/>
      <c r="HRZ23" s="133"/>
      <c r="HSA23" s="133"/>
      <c r="HSB23" s="133"/>
      <c r="HSC23" s="133"/>
      <c r="HSD23" s="133"/>
      <c r="HSE23" s="133"/>
      <c r="HSF23" s="133"/>
      <c r="HSG23" s="133"/>
      <c r="HSH23" s="133"/>
      <c r="HSI23" s="133"/>
      <c r="HSJ23" s="133"/>
      <c r="HSK23" s="133"/>
      <c r="HSL23" s="133"/>
      <c r="HSM23" s="133"/>
      <c r="HSN23" s="133"/>
      <c r="HSO23" s="133"/>
      <c r="HSP23" s="133"/>
      <c r="HSQ23" s="133"/>
      <c r="HSR23" s="133"/>
      <c r="HSS23" s="133"/>
      <c r="HST23" s="133"/>
      <c r="HSU23" s="133"/>
      <c r="HSV23" s="133"/>
      <c r="HSW23" s="133"/>
      <c r="HSX23" s="133"/>
      <c r="HSY23" s="133"/>
      <c r="HSZ23" s="133"/>
      <c r="HTA23" s="133"/>
      <c r="HTB23" s="133"/>
      <c r="HTC23" s="133"/>
      <c r="HTD23" s="133"/>
      <c r="HTE23" s="133"/>
      <c r="HTF23" s="133"/>
      <c r="HTG23" s="133"/>
      <c r="HTH23" s="133"/>
      <c r="HTI23" s="133"/>
      <c r="HTJ23" s="133"/>
      <c r="HTK23" s="133"/>
      <c r="HTL23" s="133"/>
      <c r="HTM23" s="133"/>
      <c r="HTN23" s="133"/>
      <c r="HTO23" s="133"/>
      <c r="HTP23" s="133"/>
      <c r="HTQ23" s="133"/>
      <c r="HTR23" s="133"/>
      <c r="HTS23" s="133"/>
      <c r="HTT23" s="133"/>
      <c r="HTU23" s="133"/>
      <c r="HTV23" s="133"/>
      <c r="HTW23" s="133"/>
      <c r="HTX23" s="133"/>
      <c r="HTY23" s="133"/>
      <c r="HTZ23" s="133"/>
      <c r="HUA23" s="133"/>
      <c r="HUB23" s="133"/>
      <c r="HUC23" s="133"/>
      <c r="HUD23" s="133"/>
      <c r="HUE23" s="133"/>
      <c r="HUF23" s="133"/>
      <c r="HUG23" s="133"/>
      <c r="HUH23" s="133"/>
      <c r="HUI23" s="133"/>
      <c r="HUJ23" s="133"/>
      <c r="HUK23" s="133"/>
      <c r="HUL23" s="133"/>
      <c r="HUM23" s="133"/>
      <c r="HUN23" s="133"/>
      <c r="HUO23" s="133"/>
      <c r="HUP23" s="133"/>
      <c r="HUQ23" s="133"/>
      <c r="HUR23" s="133"/>
      <c r="HUS23" s="133"/>
      <c r="HUT23" s="133"/>
      <c r="HUU23" s="133"/>
      <c r="HUV23" s="133"/>
      <c r="HUW23" s="133"/>
      <c r="HUX23" s="133"/>
      <c r="HUY23" s="133"/>
      <c r="HUZ23" s="133"/>
      <c r="HVA23" s="133"/>
      <c r="HVB23" s="133"/>
      <c r="HVC23" s="133"/>
      <c r="HVD23" s="133"/>
      <c r="HVE23" s="133"/>
      <c r="HVF23" s="133"/>
      <c r="HVG23" s="133"/>
      <c r="HVH23" s="133"/>
      <c r="HVI23" s="133"/>
      <c r="HVJ23" s="133"/>
      <c r="HVK23" s="133"/>
      <c r="HVL23" s="133"/>
      <c r="HVM23" s="133"/>
      <c r="HVN23" s="133"/>
      <c r="HVO23" s="133"/>
      <c r="HVP23" s="133"/>
      <c r="HVQ23" s="133"/>
      <c r="HVR23" s="133"/>
      <c r="HVS23" s="133"/>
      <c r="HVT23" s="133"/>
      <c r="HVU23" s="133"/>
      <c r="HVV23" s="133"/>
      <c r="HVW23" s="133"/>
      <c r="HVX23" s="133"/>
      <c r="HVY23" s="133"/>
      <c r="HVZ23" s="133"/>
      <c r="HWA23" s="133"/>
      <c r="HWB23" s="133"/>
      <c r="HWC23" s="133"/>
      <c r="HWD23" s="133"/>
      <c r="HWE23" s="133"/>
      <c r="HWF23" s="133"/>
      <c r="HWG23" s="133"/>
      <c r="HWH23" s="133"/>
      <c r="HWI23" s="133"/>
      <c r="HWJ23" s="133"/>
      <c r="HWK23" s="133"/>
      <c r="HWL23" s="133"/>
      <c r="HWM23" s="133"/>
      <c r="HWN23" s="133"/>
      <c r="HWO23" s="133"/>
      <c r="HWP23" s="133"/>
      <c r="HWQ23" s="133"/>
      <c r="HWR23" s="133"/>
      <c r="HWS23" s="133"/>
      <c r="HWT23" s="133"/>
      <c r="HWU23" s="133"/>
      <c r="HWV23" s="133"/>
      <c r="HWW23" s="133"/>
      <c r="HWX23" s="133"/>
      <c r="HWY23" s="133"/>
      <c r="HWZ23" s="133"/>
      <c r="HXA23" s="133"/>
      <c r="HXB23" s="133"/>
      <c r="HXC23" s="133"/>
      <c r="HXD23" s="133"/>
      <c r="HXE23" s="133"/>
      <c r="HXF23" s="133"/>
      <c r="HXG23" s="133"/>
      <c r="HXH23" s="133"/>
      <c r="HXI23" s="133"/>
      <c r="HXJ23" s="133"/>
      <c r="HXK23" s="133"/>
      <c r="HXL23" s="133"/>
      <c r="HXM23" s="133"/>
      <c r="HXN23" s="133"/>
      <c r="HXO23" s="133"/>
      <c r="HXP23" s="133"/>
      <c r="HXQ23" s="133"/>
      <c r="HXR23" s="133"/>
      <c r="HXS23" s="133"/>
      <c r="HXT23" s="133"/>
      <c r="HXU23" s="133"/>
      <c r="HXV23" s="133"/>
      <c r="HXW23" s="133"/>
      <c r="HXX23" s="133"/>
      <c r="HXY23" s="133"/>
      <c r="HXZ23" s="133"/>
      <c r="HYA23" s="133"/>
      <c r="HYB23" s="133"/>
      <c r="HYC23" s="133"/>
      <c r="HYD23" s="133"/>
      <c r="HYE23" s="133"/>
      <c r="HYF23" s="133"/>
      <c r="HYG23" s="133"/>
      <c r="HYH23" s="133"/>
      <c r="HYI23" s="133"/>
      <c r="HYJ23" s="133"/>
      <c r="HYK23" s="133"/>
      <c r="HYL23" s="133"/>
      <c r="HYM23" s="133"/>
      <c r="HYN23" s="133"/>
      <c r="HYO23" s="133"/>
      <c r="HYP23" s="133"/>
      <c r="HYQ23" s="133"/>
      <c r="HYR23" s="133"/>
      <c r="HYS23" s="133"/>
      <c r="HYT23" s="133"/>
      <c r="HYU23" s="133"/>
      <c r="HYV23" s="133"/>
      <c r="HYW23" s="133"/>
      <c r="HYX23" s="133"/>
      <c r="HYY23" s="133"/>
      <c r="HYZ23" s="133"/>
      <c r="HZA23" s="133"/>
      <c r="HZB23" s="133"/>
      <c r="HZC23" s="133"/>
      <c r="HZD23" s="133"/>
      <c r="HZE23" s="133"/>
      <c r="HZF23" s="133"/>
      <c r="HZG23" s="133"/>
      <c r="HZH23" s="133"/>
      <c r="HZI23" s="133"/>
      <c r="HZJ23" s="133"/>
      <c r="HZK23" s="133"/>
      <c r="HZL23" s="133"/>
      <c r="HZM23" s="133"/>
      <c r="HZN23" s="133"/>
      <c r="HZO23" s="133"/>
      <c r="HZP23" s="133"/>
      <c r="HZQ23" s="133"/>
      <c r="HZR23" s="133"/>
      <c r="HZS23" s="133"/>
      <c r="HZT23" s="133"/>
      <c r="HZU23" s="133"/>
      <c r="HZV23" s="133"/>
      <c r="HZW23" s="133"/>
      <c r="HZX23" s="133"/>
      <c r="HZY23" s="133"/>
      <c r="HZZ23" s="133"/>
      <c r="IAA23" s="133"/>
      <c r="IAB23" s="133"/>
      <c r="IAC23" s="133"/>
      <c r="IAD23" s="133"/>
      <c r="IAE23" s="133"/>
      <c r="IAF23" s="133"/>
      <c r="IAG23" s="133"/>
      <c r="IAH23" s="133"/>
      <c r="IAI23" s="133"/>
      <c r="IAJ23" s="133"/>
      <c r="IAK23" s="133"/>
      <c r="IAL23" s="133"/>
      <c r="IAM23" s="133"/>
      <c r="IAN23" s="133"/>
      <c r="IAO23" s="133"/>
      <c r="IAP23" s="133"/>
      <c r="IAQ23" s="133"/>
      <c r="IAR23" s="133"/>
      <c r="IAS23" s="133"/>
      <c r="IAT23" s="133"/>
      <c r="IAU23" s="133"/>
      <c r="IAV23" s="133"/>
      <c r="IAW23" s="133"/>
      <c r="IAX23" s="133"/>
      <c r="IAY23" s="133"/>
      <c r="IAZ23" s="133"/>
      <c r="IBA23" s="133"/>
      <c r="IBB23" s="133"/>
      <c r="IBC23" s="133"/>
      <c r="IBD23" s="133"/>
      <c r="IBE23" s="133"/>
      <c r="IBF23" s="133"/>
      <c r="IBG23" s="133"/>
      <c r="IBH23" s="133"/>
      <c r="IBI23" s="133"/>
      <c r="IBJ23" s="133"/>
      <c r="IBK23" s="133"/>
      <c r="IBL23" s="133"/>
      <c r="IBM23" s="133"/>
      <c r="IBN23" s="133"/>
      <c r="IBO23" s="133"/>
      <c r="IBP23" s="133"/>
      <c r="IBQ23" s="133"/>
      <c r="IBR23" s="133"/>
      <c r="IBS23" s="133"/>
      <c r="IBT23" s="133"/>
      <c r="IBU23" s="133"/>
      <c r="IBV23" s="133"/>
      <c r="IBW23" s="133"/>
      <c r="IBX23" s="133"/>
      <c r="IBY23" s="133"/>
      <c r="IBZ23" s="133"/>
      <c r="ICA23" s="133"/>
      <c r="ICB23" s="133"/>
      <c r="ICC23" s="133"/>
      <c r="ICD23" s="133"/>
      <c r="ICE23" s="133"/>
      <c r="ICF23" s="133"/>
      <c r="ICG23" s="133"/>
      <c r="ICH23" s="133"/>
      <c r="ICI23" s="133"/>
      <c r="ICJ23" s="133"/>
      <c r="ICK23" s="133"/>
      <c r="ICL23" s="133"/>
      <c r="ICM23" s="133"/>
      <c r="ICN23" s="133"/>
      <c r="ICO23" s="133"/>
      <c r="ICP23" s="133"/>
      <c r="ICQ23" s="133"/>
      <c r="ICR23" s="133"/>
      <c r="ICS23" s="133"/>
      <c r="ICT23" s="133"/>
      <c r="ICU23" s="133"/>
      <c r="ICV23" s="133"/>
      <c r="ICW23" s="133"/>
      <c r="ICX23" s="133"/>
      <c r="ICY23" s="133"/>
      <c r="ICZ23" s="133"/>
      <c r="IDA23" s="133"/>
      <c r="IDB23" s="133"/>
      <c r="IDC23" s="133"/>
      <c r="IDD23" s="133"/>
      <c r="IDE23" s="133"/>
      <c r="IDF23" s="133"/>
      <c r="IDG23" s="133"/>
      <c r="IDH23" s="133"/>
      <c r="IDI23" s="133"/>
      <c r="IDJ23" s="133"/>
      <c r="IDK23" s="133"/>
      <c r="IDL23" s="133"/>
      <c r="IDM23" s="133"/>
      <c r="IDN23" s="133"/>
      <c r="IDO23" s="133"/>
      <c r="IDP23" s="133"/>
      <c r="IDQ23" s="133"/>
      <c r="IDR23" s="133"/>
      <c r="IDS23" s="133"/>
      <c r="IDT23" s="133"/>
      <c r="IDU23" s="133"/>
      <c r="IDV23" s="133"/>
      <c r="IDW23" s="133"/>
      <c r="IDX23" s="133"/>
      <c r="IDY23" s="133"/>
      <c r="IDZ23" s="133"/>
      <c r="IEA23" s="133"/>
      <c r="IEB23" s="133"/>
      <c r="IEC23" s="133"/>
      <c r="IED23" s="133"/>
      <c r="IEE23" s="133"/>
      <c r="IEF23" s="133"/>
      <c r="IEG23" s="133"/>
      <c r="IEH23" s="133"/>
      <c r="IEI23" s="133"/>
      <c r="IEJ23" s="133"/>
      <c r="IEK23" s="133"/>
      <c r="IEL23" s="133"/>
      <c r="IEM23" s="133"/>
      <c r="IEN23" s="133"/>
      <c r="IEO23" s="133"/>
      <c r="IEP23" s="133"/>
      <c r="IEQ23" s="133"/>
      <c r="IER23" s="133"/>
      <c r="IES23" s="133"/>
      <c r="IET23" s="133"/>
      <c r="IEU23" s="133"/>
      <c r="IEV23" s="133"/>
      <c r="IEW23" s="133"/>
      <c r="IEX23" s="133"/>
      <c r="IEY23" s="133"/>
      <c r="IEZ23" s="133"/>
      <c r="IFA23" s="133"/>
      <c r="IFB23" s="133"/>
      <c r="IFC23" s="133"/>
      <c r="IFD23" s="133"/>
      <c r="IFE23" s="133"/>
      <c r="IFF23" s="133"/>
      <c r="IFG23" s="133"/>
      <c r="IFH23" s="133"/>
      <c r="IFI23" s="133"/>
      <c r="IFJ23" s="133"/>
      <c r="IFK23" s="133"/>
      <c r="IFL23" s="133"/>
      <c r="IFM23" s="133"/>
      <c r="IFN23" s="133"/>
      <c r="IFO23" s="133"/>
      <c r="IFP23" s="133"/>
      <c r="IFQ23" s="133"/>
      <c r="IFR23" s="133"/>
      <c r="IFS23" s="133"/>
      <c r="IFT23" s="133"/>
      <c r="IFU23" s="133"/>
      <c r="IFV23" s="133"/>
      <c r="IFW23" s="133"/>
      <c r="IFX23" s="133"/>
      <c r="IFY23" s="133"/>
      <c r="IFZ23" s="133"/>
      <c r="IGA23" s="133"/>
      <c r="IGB23" s="133"/>
      <c r="IGC23" s="133"/>
      <c r="IGD23" s="133"/>
      <c r="IGE23" s="133"/>
      <c r="IGF23" s="133"/>
      <c r="IGG23" s="133"/>
      <c r="IGH23" s="133"/>
      <c r="IGI23" s="133"/>
      <c r="IGJ23" s="133"/>
      <c r="IGK23" s="133"/>
      <c r="IGL23" s="133"/>
      <c r="IGM23" s="133"/>
      <c r="IGN23" s="133"/>
      <c r="IGO23" s="133"/>
      <c r="IGP23" s="133"/>
      <c r="IGQ23" s="133"/>
      <c r="IGR23" s="133"/>
      <c r="IGS23" s="133"/>
      <c r="IGT23" s="133"/>
      <c r="IGU23" s="133"/>
      <c r="IGV23" s="133"/>
      <c r="IGW23" s="133"/>
      <c r="IGX23" s="133"/>
      <c r="IGY23" s="133"/>
      <c r="IGZ23" s="133"/>
      <c r="IHA23" s="133"/>
      <c r="IHB23" s="133"/>
      <c r="IHC23" s="133"/>
      <c r="IHD23" s="133"/>
      <c r="IHE23" s="133"/>
      <c r="IHF23" s="133"/>
      <c r="IHG23" s="133"/>
      <c r="IHH23" s="133"/>
      <c r="IHI23" s="133"/>
      <c r="IHJ23" s="133"/>
      <c r="IHK23" s="133"/>
      <c r="IHL23" s="133"/>
      <c r="IHM23" s="133"/>
      <c r="IHN23" s="133"/>
      <c r="IHO23" s="133"/>
      <c r="IHP23" s="133"/>
      <c r="IHQ23" s="133"/>
      <c r="IHR23" s="133"/>
      <c r="IHS23" s="133"/>
      <c r="IHT23" s="133"/>
      <c r="IHU23" s="133"/>
      <c r="IHV23" s="133"/>
      <c r="IHW23" s="133"/>
      <c r="IHX23" s="133"/>
      <c r="IHY23" s="133"/>
      <c r="IHZ23" s="133"/>
      <c r="IIA23" s="133"/>
      <c r="IIB23" s="133"/>
      <c r="IIC23" s="133"/>
      <c r="IID23" s="133"/>
      <c r="IIE23" s="133"/>
      <c r="IIF23" s="133"/>
      <c r="IIG23" s="133"/>
      <c r="IIH23" s="133"/>
      <c r="III23" s="133"/>
      <c r="IIJ23" s="133"/>
      <c r="IIK23" s="133"/>
      <c r="IIL23" s="133"/>
      <c r="IIM23" s="133"/>
      <c r="IIN23" s="133"/>
      <c r="IIO23" s="133"/>
      <c r="IIP23" s="133"/>
      <c r="IIQ23" s="133"/>
      <c r="IIR23" s="133"/>
      <c r="IIS23" s="133"/>
      <c r="IIT23" s="133"/>
      <c r="IIU23" s="133"/>
      <c r="IIV23" s="133"/>
      <c r="IIW23" s="133"/>
      <c r="IIX23" s="133"/>
      <c r="IIY23" s="133"/>
      <c r="IIZ23" s="133"/>
      <c r="IJA23" s="133"/>
      <c r="IJB23" s="133"/>
      <c r="IJC23" s="133"/>
      <c r="IJD23" s="133"/>
      <c r="IJE23" s="133"/>
      <c r="IJF23" s="133"/>
      <c r="IJG23" s="133"/>
      <c r="IJH23" s="133"/>
      <c r="IJI23" s="133"/>
      <c r="IJJ23" s="133"/>
      <c r="IJK23" s="133"/>
      <c r="IJL23" s="133"/>
      <c r="IJM23" s="133"/>
      <c r="IJN23" s="133"/>
      <c r="IJO23" s="133"/>
      <c r="IJP23" s="133"/>
      <c r="IJQ23" s="133"/>
      <c r="IJR23" s="133"/>
      <c r="IJS23" s="133"/>
      <c r="IJT23" s="133"/>
      <c r="IJU23" s="133"/>
      <c r="IJV23" s="133"/>
      <c r="IJW23" s="133"/>
      <c r="IJX23" s="133"/>
      <c r="IJY23" s="133"/>
      <c r="IJZ23" s="133"/>
      <c r="IKA23" s="133"/>
      <c r="IKB23" s="133"/>
      <c r="IKC23" s="133"/>
      <c r="IKD23" s="133"/>
      <c r="IKE23" s="133"/>
      <c r="IKF23" s="133"/>
      <c r="IKG23" s="133"/>
      <c r="IKH23" s="133"/>
      <c r="IKI23" s="133"/>
      <c r="IKJ23" s="133"/>
      <c r="IKK23" s="133"/>
      <c r="IKL23" s="133"/>
      <c r="IKM23" s="133"/>
      <c r="IKN23" s="133"/>
      <c r="IKO23" s="133"/>
      <c r="IKP23" s="133"/>
      <c r="IKQ23" s="133"/>
      <c r="IKR23" s="133"/>
      <c r="IKS23" s="133"/>
      <c r="IKT23" s="133"/>
      <c r="IKU23" s="133"/>
      <c r="IKV23" s="133"/>
      <c r="IKW23" s="133"/>
      <c r="IKX23" s="133"/>
      <c r="IKY23" s="133"/>
      <c r="IKZ23" s="133"/>
      <c r="ILA23" s="133"/>
      <c r="ILB23" s="133"/>
      <c r="ILC23" s="133"/>
      <c r="ILD23" s="133"/>
      <c r="ILE23" s="133"/>
      <c r="ILF23" s="133"/>
      <c r="ILG23" s="133"/>
      <c r="ILH23" s="133"/>
      <c r="ILI23" s="133"/>
      <c r="ILJ23" s="133"/>
      <c r="ILK23" s="133"/>
      <c r="ILL23" s="133"/>
      <c r="ILM23" s="133"/>
      <c r="ILN23" s="133"/>
      <c r="ILO23" s="133"/>
      <c r="ILP23" s="133"/>
      <c r="ILQ23" s="133"/>
      <c r="ILR23" s="133"/>
      <c r="ILS23" s="133"/>
      <c r="ILT23" s="133"/>
      <c r="ILU23" s="133"/>
      <c r="ILV23" s="133"/>
      <c r="ILW23" s="133"/>
      <c r="ILX23" s="133"/>
      <c r="ILY23" s="133"/>
      <c r="ILZ23" s="133"/>
      <c r="IMA23" s="133"/>
      <c r="IMB23" s="133"/>
      <c r="IMC23" s="133"/>
      <c r="IMD23" s="133"/>
      <c r="IME23" s="133"/>
      <c r="IMF23" s="133"/>
      <c r="IMG23" s="133"/>
      <c r="IMH23" s="133"/>
      <c r="IMI23" s="133"/>
      <c r="IMJ23" s="133"/>
      <c r="IMK23" s="133"/>
      <c r="IML23" s="133"/>
      <c r="IMM23" s="133"/>
      <c r="IMN23" s="133"/>
      <c r="IMO23" s="133"/>
      <c r="IMP23" s="133"/>
      <c r="IMQ23" s="133"/>
      <c r="IMR23" s="133"/>
      <c r="IMS23" s="133"/>
      <c r="IMT23" s="133"/>
      <c r="IMU23" s="133"/>
      <c r="IMV23" s="133"/>
      <c r="IMW23" s="133"/>
      <c r="IMX23" s="133"/>
      <c r="IMY23" s="133"/>
      <c r="IMZ23" s="133"/>
      <c r="INA23" s="133"/>
      <c r="INB23" s="133"/>
      <c r="INC23" s="133"/>
      <c r="IND23" s="133"/>
      <c r="INE23" s="133"/>
      <c r="INF23" s="133"/>
      <c r="ING23" s="133"/>
      <c r="INH23" s="133"/>
      <c r="INI23" s="133"/>
      <c r="INJ23" s="133"/>
      <c r="INK23" s="133"/>
      <c r="INL23" s="133"/>
      <c r="INM23" s="133"/>
      <c r="INN23" s="133"/>
      <c r="INO23" s="133"/>
      <c r="INP23" s="133"/>
      <c r="INQ23" s="133"/>
      <c r="INR23" s="133"/>
      <c r="INS23" s="133"/>
      <c r="INT23" s="133"/>
      <c r="INU23" s="133"/>
      <c r="INV23" s="133"/>
      <c r="INW23" s="133"/>
      <c r="INX23" s="133"/>
      <c r="INY23" s="133"/>
      <c r="INZ23" s="133"/>
      <c r="IOA23" s="133"/>
      <c r="IOB23" s="133"/>
      <c r="IOC23" s="133"/>
      <c r="IOD23" s="133"/>
      <c r="IOE23" s="133"/>
      <c r="IOF23" s="133"/>
      <c r="IOG23" s="133"/>
      <c r="IOH23" s="133"/>
      <c r="IOI23" s="133"/>
      <c r="IOJ23" s="133"/>
      <c r="IOK23" s="133"/>
      <c r="IOL23" s="133"/>
      <c r="IOM23" s="133"/>
      <c r="ION23" s="133"/>
      <c r="IOO23" s="133"/>
      <c r="IOP23" s="133"/>
      <c r="IOQ23" s="133"/>
      <c r="IOR23" s="133"/>
      <c r="IOS23" s="133"/>
      <c r="IOT23" s="133"/>
      <c r="IOU23" s="133"/>
      <c r="IOV23" s="133"/>
      <c r="IOW23" s="133"/>
      <c r="IOX23" s="133"/>
      <c r="IOY23" s="133"/>
      <c r="IOZ23" s="133"/>
      <c r="IPA23" s="133"/>
      <c r="IPB23" s="133"/>
      <c r="IPC23" s="133"/>
      <c r="IPD23" s="133"/>
      <c r="IPE23" s="133"/>
      <c r="IPF23" s="133"/>
      <c r="IPG23" s="133"/>
      <c r="IPH23" s="133"/>
      <c r="IPI23" s="133"/>
      <c r="IPJ23" s="133"/>
      <c r="IPK23" s="133"/>
      <c r="IPL23" s="133"/>
      <c r="IPM23" s="133"/>
      <c r="IPN23" s="133"/>
      <c r="IPO23" s="133"/>
      <c r="IPP23" s="133"/>
      <c r="IPQ23" s="133"/>
      <c r="IPR23" s="133"/>
      <c r="IPS23" s="133"/>
      <c r="IPT23" s="133"/>
      <c r="IPU23" s="133"/>
      <c r="IPV23" s="133"/>
      <c r="IPW23" s="133"/>
      <c r="IPX23" s="133"/>
      <c r="IPY23" s="133"/>
      <c r="IPZ23" s="133"/>
      <c r="IQA23" s="133"/>
      <c r="IQB23" s="133"/>
      <c r="IQC23" s="133"/>
      <c r="IQD23" s="133"/>
      <c r="IQE23" s="133"/>
      <c r="IQF23" s="133"/>
      <c r="IQG23" s="133"/>
      <c r="IQH23" s="133"/>
      <c r="IQI23" s="133"/>
      <c r="IQJ23" s="133"/>
      <c r="IQK23" s="133"/>
      <c r="IQL23" s="133"/>
      <c r="IQM23" s="133"/>
      <c r="IQN23" s="133"/>
      <c r="IQO23" s="133"/>
      <c r="IQP23" s="133"/>
      <c r="IQQ23" s="133"/>
      <c r="IQR23" s="133"/>
      <c r="IQS23" s="133"/>
      <c r="IQT23" s="133"/>
      <c r="IQU23" s="133"/>
      <c r="IQV23" s="133"/>
      <c r="IQW23" s="133"/>
      <c r="IQX23" s="133"/>
      <c r="IQY23" s="133"/>
      <c r="IQZ23" s="133"/>
      <c r="IRA23" s="133"/>
      <c r="IRB23" s="133"/>
      <c r="IRC23" s="133"/>
      <c r="IRD23" s="133"/>
      <c r="IRE23" s="133"/>
      <c r="IRF23" s="133"/>
      <c r="IRG23" s="133"/>
      <c r="IRH23" s="133"/>
      <c r="IRI23" s="133"/>
      <c r="IRJ23" s="133"/>
      <c r="IRK23" s="133"/>
      <c r="IRL23" s="133"/>
      <c r="IRM23" s="133"/>
      <c r="IRN23" s="133"/>
      <c r="IRO23" s="133"/>
      <c r="IRP23" s="133"/>
      <c r="IRQ23" s="133"/>
      <c r="IRR23" s="133"/>
      <c r="IRS23" s="133"/>
      <c r="IRT23" s="133"/>
      <c r="IRU23" s="133"/>
      <c r="IRV23" s="133"/>
      <c r="IRW23" s="133"/>
      <c r="IRX23" s="133"/>
      <c r="IRY23" s="133"/>
      <c r="IRZ23" s="133"/>
      <c r="ISA23" s="133"/>
      <c r="ISB23" s="133"/>
      <c r="ISC23" s="133"/>
      <c r="ISD23" s="133"/>
      <c r="ISE23" s="133"/>
      <c r="ISF23" s="133"/>
      <c r="ISG23" s="133"/>
      <c r="ISH23" s="133"/>
      <c r="ISI23" s="133"/>
      <c r="ISJ23" s="133"/>
      <c r="ISK23" s="133"/>
      <c r="ISL23" s="133"/>
      <c r="ISM23" s="133"/>
      <c r="ISN23" s="133"/>
      <c r="ISO23" s="133"/>
      <c r="ISP23" s="133"/>
      <c r="ISQ23" s="133"/>
      <c r="ISR23" s="133"/>
      <c r="ISS23" s="133"/>
      <c r="IST23" s="133"/>
      <c r="ISU23" s="133"/>
      <c r="ISV23" s="133"/>
      <c r="ISW23" s="133"/>
      <c r="ISX23" s="133"/>
      <c r="ISY23" s="133"/>
      <c r="ISZ23" s="133"/>
      <c r="ITA23" s="133"/>
      <c r="ITB23" s="133"/>
      <c r="ITC23" s="133"/>
      <c r="ITD23" s="133"/>
      <c r="ITE23" s="133"/>
      <c r="ITF23" s="133"/>
      <c r="ITG23" s="133"/>
      <c r="ITH23" s="133"/>
      <c r="ITI23" s="133"/>
      <c r="ITJ23" s="133"/>
      <c r="ITK23" s="133"/>
      <c r="ITL23" s="133"/>
      <c r="ITM23" s="133"/>
      <c r="ITN23" s="133"/>
      <c r="ITO23" s="133"/>
      <c r="ITP23" s="133"/>
      <c r="ITQ23" s="133"/>
      <c r="ITR23" s="133"/>
      <c r="ITS23" s="133"/>
      <c r="ITT23" s="133"/>
      <c r="ITU23" s="133"/>
      <c r="ITV23" s="133"/>
      <c r="ITW23" s="133"/>
      <c r="ITX23" s="133"/>
      <c r="ITY23" s="133"/>
      <c r="ITZ23" s="133"/>
      <c r="IUA23" s="133"/>
      <c r="IUB23" s="133"/>
      <c r="IUC23" s="133"/>
      <c r="IUD23" s="133"/>
      <c r="IUE23" s="133"/>
      <c r="IUF23" s="133"/>
      <c r="IUG23" s="133"/>
      <c r="IUH23" s="133"/>
      <c r="IUI23" s="133"/>
      <c r="IUJ23" s="133"/>
      <c r="IUK23" s="133"/>
      <c r="IUL23" s="133"/>
      <c r="IUM23" s="133"/>
      <c r="IUN23" s="133"/>
      <c r="IUO23" s="133"/>
      <c r="IUP23" s="133"/>
      <c r="IUQ23" s="133"/>
      <c r="IUR23" s="133"/>
      <c r="IUS23" s="133"/>
      <c r="IUT23" s="133"/>
      <c r="IUU23" s="133"/>
      <c r="IUV23" s="133"/>
      <c r="IUW23" s="133"/>
      <c r="IUX23" s="133"/>
      <c r="IUY23" s="133"/>
      <c r="IUZ23" s="133"/>
      <c r="IVA23" s="133"/>
      <c r="IVB23" s="133"/>
      <c r="IVC23" s="133"/>
      <c r="IVD23" s="133"/>
      <c r="IVE23" s="133"/>
      <c r="IVF23" s="133"/>
      <c r="IVG23" s="133"/>
      <c r="IVH23" s="133"/>
      <c r="IVI23" s="133"/>
      <c r="IVJ23" s="133"/>
      <c r="IVK23" s="133"/>
      <c r="IVL23" s="133"/>
      <c r="IVM23" s="133"/>
      <c r="IVN23" s="133"/>
      <c r="IVO23" s="133"/>
      <c r="IVP23" s="133"/>
      <c r="IVQ23" s="133"/>
      <c r="IVR23" s="133"/>
      <c r="IVS23" s="133"/>
      <c r="IVT23" s="133"/>
      <c r="IVU23" s="133"/>
      <c r="IVV23" s="133"/>
      <c r="IVW23" s="133"/>
      <c r="IVX23" s="133"/>
      <c r="IVY23" s="133"/>
      <c r="IVZ23" s="133"/>
      <c r="IWA23" s="133"/>
      <c r="IWB23" s="133"/>
      <c r="IWC23" s="133"/>
      <c r="IWD23" s="133"/>
      <c r="IWE23" s="133"/>
      <c r="IWF23" s="133"/>
      <c r="IWG23" s="133"/>
      <c r="IWH23" s="133"/>
      <c r="IWI23" s="133"/>
      <c r="IWJ23" s="133"/>
      <c r="IWK23" s="133"/>
      <c r="IWL23" s="133"/>
      <c r="IWM23" s="133"/>
      <c r="IWN23" s="133"/>
      <c r="IWO23" s="133"/>
      <c r="IWP23" s="133"/>
      <c r="IWQ23" s="133"/>
      <c r="IWR23" s="133"/>
      <c r="IWS23" s="133"/>
      <c r="IWT23" s="133"/>
      <c r="IWU23" s="133"/>
      <c r="IWV23" s="133"/>
      <c r="IWW23" s="133"/>
      <c r="IWX23" s="133"/>
      <c r="IWY23" s="133"/>
      <c r="IWZ23" s="133"/>
      <c r="IXA23" s="133"/>
      <c r="IXB23" s="133"/>
      <c r="IXC23" s="133"/>
      <c r="IXD23" s="133"/>
      <c r="IXE23" s="133"/>
      <c r="IXF23" s="133"/>
      <c r="IXG23" s="133"/>
      <c r="IXH23" s="133"/>
      <c r="IXI23" s="133"/>
      <c r="IXJ23" s="133"/>
      <c r="IXK23" s="133"/>
      <c r="IXL23" s="133"/>
      <c r="IXM23" s="133"/>
      <c r="IXN23" s="133"/>
      <c r="IXO23" s="133"/>
      <c r="IXP23" s="133"/>
      <c r="IXQ23" s="133"/>
      <c r="IXR23" s="133"/>
      <c r="IXS23" s="133"/>
      <c r="IXT23" s="133"/>
      <c r="IXU23" s="133"/>
      <c r="IXV23" s="133"/>
      <c r="IXW23" s="133"/>
      <c r="IXX23" s="133"/>
      <c r="IXY23" s="133"/>
      <c r="IXZ23" s="133"/>
      <c r="IYA23" s="133"/>
      <c r="IYB23" s="133"/>
      <c r="IYC23" s="133"/>
      <c r="IYD23" s="133"/>
      <c r="IYE23" s="133"/>
      <c r="IYF23" s="133"/>
      <c r="IYG23" s="133"/>
      <c r="IYH23" s="133"/>
      <c r="IYI23" s="133"/>
      <c r="IYJ23" s="133"/>
      <c r="IYK23" s="133"/>
      <c r="IYL23" s="133"/>
      <c r="IYM23" s="133"/>
      <c r="IYN23" s="133"/>
      <c r="IYO23" s="133"/>
      <c r="IYP23" s="133"/>
      <c r="IYQ23" s="133"/>
      <c r="IYR23" s="133"/>
      <c r="IYS23" s="133"/>
      <c r="IYT23" s="133"/>
      <c r="IYU23" s="133"/>
      <c r="IYV23" s="133"/>
      <c r="IYW23" s="133"/>
      <c r="IYX23" s="133"/>
      <c r="IYY23" s="133"/>
      <c r="IYZ23" s="133"/>
      <c r="IZA23" s="133"/>
      <c r="IZB23" s="133"/>
      <c r="IZC23" s="133"/>
      <c r="IZD23" s="133"/>
      <c r="IZE23" s="133"/>
      <c r="IZF23" s="133"/>
      <c r="IZG23" s="133"/>
      <c r="IZH23" s="133"/>
      <c r="IZI23" s="133"/>
      <c r="IZJ23" s="133"/>
      <c r="IZK23" s="133"/>
      <c r="IZL23" s="133"/>
      <c r="IZM23" s="133"/>
      <c r="IZN23" s="133"/>
      <c r="IZO23" s="133"/>
      <c r="IZP23" s="133"/>
      <c r="IZQ23" s="133"/>
      <c r="IZR23" s="133"/>
      <c r="IZS23" s="133"/>
      <c r="IZT23" s="133"/>
      <c r="IZU23" s="133"/>
      <c r="IZV23" s="133"/>
      <c r="IZW23" s="133"/>
      <c r="IZX23" s="133"/>
      <c r="IZY23" s="133"/>
      <c r="IZZ23" s="133"/>
      <c r="JAA23" s="133"/>
      <c r="JAB23" s="133"/>
      <c r="JAC23" s="133"/>
      <c r="JAD23" s="133"/>
      <c r="JAE23" s="133"/>
      <c r="JAF23" s="133"/>
      <c r="JAG23" s="133"/>
      <c r="JAH23" s="133"/>
      <c r="JAI23" s="133"/>
      <c r="JAJ23" s="133"/>
      <c r="JAK23" s="133"/>
      <c r="JAL23" s="133"/>
      <c r="JAM23" s="133"/>
      <c r="JAN23" s="133"/>
      <c r="JAO23" s="133"/>
      <c r="JAP23" s="133"/>
      <c r="JAQ23" s="133"/>
      <c r="JAR23" s="133"/>
      <c r="JAS23" s="133"/>
      <c r="JAT23" s="133"/>
      <c r="JAU23" s="133"/>
      <c r="JAV23" s="133"/>
      <c r="JAW23" s="133"/>
      <c r="JAX23" s="133"/>
      <c r="JAY23" s="133"/>
      <c r="JAZ23" s="133"/>
      <c r="JBA23" s="133"/>
      <c r="JBB23" s="133"/>
      <c r="JBC23" s="133"/>
      <c r="JBD23" s="133"/>
      <c r="JBE23" s="133"/>
      <c r="JBF23" s="133"/>
      <c r="JBG23" s="133"/>
      <c r="JBH23" s="133"/>
      <c r="JBI23" s="133"/>
      <c r="JBJ23" s="133"/>
      <c r="JBK23" s="133"/>
      <c r="JBL23" s="133"/>
      <c r="JBM23" s="133"/>
      <c r="JBN23" s="133"/>
      <c r="JBO23" s="133"/>
      <c r="JBP23" s="133"/>
      <c r="JBQ23" s="133"/>
      <c r="JBR23" s="133"/>
      <c r="JBS23" s="133"/>
      <c r="JBT23" s="133"/>
      <c r="JBU23" s="133"/>
      <c r="JBV23" s="133"/>
      <c r="JBW23" s="133"/>
      <c r="JBX23" s="133"/>
      <c r="JBY23" s="133"/>
      <c r="JBZ23" s="133"/>
      <c r="JCA23" s="133"/>
      <c r="JCB23" s="133"/>
      <c r="JCC23" s="133"/>
      <c r="JCD23" s="133"/>
      <c r="JCE23" s="133"/>
      <c r="JCF23" s="133"/>
      <c r="JCG23" s="133"/>
      <c r="JCH23" s="133"/>
      <c r="JCI23" s="133"/>
      <c r="JCJ23" s="133"/>
      <c r="JCK23" s="133"/>
      <c r="JCL23" s="133"/>
      <c r="JCM23" s="133"/>
      <c r="JCN23" s="133"/>
      <c r="JCO23" s="133"/>
      <c r="JCP23" s="133"/>
      <c r="JCQ23" s="133"/>
      <c r="JCR23" s="133"/>
      <c r="JCS23" s="133"/>
      <c r="JCT23" s="133"/>
      <c r="JCU23" s="133"/>
      <c r="JCV23" s="133"/>
      <c r="JCW23" s="133"/>
      <c r="JCX23" s="133"/>
      <c r="JCY23" s="133"/>
      <c r="JCZ23" s="133"/>
      <c r="JDA23" s="133"/>
      <c r="JDB23" s="133"/>
      <c r="JDC23" s="133"/>
      <c r="JDD23" s="133"/>
      <c r="JDE23" s="133"/>
      <c r="JDF23" s="133"/>
      <c r="JDG23" s="133"/>
      <c r="JDH23" s="133"/>
      <c r="JDI23" s="133"/>
      <c r="JDJ23" s="133"/>
      <c r="JDK23" s="133"/>
      <c r="JDL23" s="133"/>
      <c r="JDM23" s="133"/>
      <c r="JDN23" s="133"/>
      <c r="JDO23" s="133"/>
      <c r="JDP23" s="133"/>
      <c r="JDQ23" s="133"/>
      <c r="JDR23" s="133"/>
      <c r="JDS23" s="133"/>
      <c r="JDT23" s="133"/>
      <c r="JDU23" s="133"/>
      <c r="JDV23" s="133"/>
      <c r="JDW23" s="133"/>
      <c r="JDX23" s="133"/>
      <c r="JDY23" s="133"/>
      <c r="JDZ23" s="133"/>
      <c r="JEA23" s="133"/>
      <c r="JEB23" s="133"/>
      <c r="JEC23" s="133"/>
      <c r="JED23" s="133"/>
      <c r="JEE23" s="133"/>
      <c r="JEF23" s="133"/>
      <c r="JEG23" s="133"/>
      <c r="JEH23" s="133"/>
      <c r="JEI23" s="133"/>
      <c r="JEJ23" s="133"/>
      <c r="JEK23" s="133"/>
      <c r="JEL23" s="133"/>
      <c r="JEM23" s="133"/>
      <c r="JEN23" s="133"/>
      <c r="JEO23" s="133"/>
      <c r="JEP23" s="133"/>
      <c r="JEQ23" s="133"/>
      <c r="JER23" s="133"/>
      <c r="JES23" s="133"/>
      <c r="JET23" s="133"/>
      <c r="JEU23" s="133"/>
      <c r="JEV23" s="133"/>
      <c r="JEW23" s="133"/>
      <c r="JEX23" s="133"/>
      <c r="JEY23" s="133"/>
      <c r="JEZ23" s="133"/>
      <c r="JFA23" s="133"/>
      <c r="JFB23" s="133"/>
      <c r="JFC23" s="133"/>
      <c r="JFD23" s="133"/>
      <c r="JFE23" s="133"/>
      <c r="JFF23" s="133"/>
      <c r="JFG23" s="133"/>
      <c r="JFH23" s="133"/>
      <c r="JFI23" s="133"/>
      <c r="JFJ23" s="133"/>
      <c r="JFK23" s="133"/>
      <c r="JFL23" s="133"/>
      <c r="JFM23" s="133"/>
      <c r="JFN23" s="133"/>
      <c r="JFO23" s="133"/>
      <c r="JFP23" s="133"/>
      <c r="JFQ23" s="133"/>
      <c r="JFR23" s="133"/>
      <c r="JFS23" s="133"/>
      <c r="JFT23" s="133"/>
      <c r="JFU23" s="133"/>
      <c r="JFV23" s="133"/>
      <c r="JFW23" s="133"/>
      <c r="JFX23" s="133"/>
      <c r="JFY23" s="133"/>
      <c r="JFZ23" s="133"/>
      <c r="JGA23" s="133"/>
      <c r="JGB23" s="133"/>
      <c r="JGC23" s="133"/>
      <c r="JGD23" s="133"/>
      <c r="JGE23" s="133"/>
      <c r="JGF23" s="133"/>
      <c r="JGG23" s="133"/>
      <c r="JGH23" s="133"/>
      <c r="JGI23" s="133"/>
      <c r="JGJ23" s="133"/>
      <c r="JGK23" s="133"/>
      <c r="JGL23" s="133"/>
      <c r="JGM23" s="133"/>
      <c r="JGN23" s="133"/>
      <c r="JGO23" s="133"/>
      <c r="JGP23" s="133"/>
      <c r="JGQ23" s="133"/>
      <c r="JGR23" s="133"/>
      <c r="JGS23" s="133"/>
      <c r="JGT23" s="133"/>
      <c r="JGU23" s="133"/>
      <c r="JGV23" s="133"/>
      <c r="JGW23" s="133"/>
      <c r="JGX23" s="133"/>
      <c r="JGY23" s="133"/>
      <c r="JGZ23" s="133"/>
      <c r="JHA23" s="133"/>
      <c r="JHB23" s="133"/>
      <c r="JHC23" s="133"/>
      <c r="JHD23" s="133"/>
      <c r="JHE23" s="133"/>
      <c r="JHF23" s="133"/>
      <c r="JHG23" s="133"/>
      <c r="JHH23" s="133"/>
      <c r="JHI23" s="133"/>
      <c r="JHJ23" s="133"/>
      <c r="JHK23" s="133"/>
      <c r="JHL23" s="133"/>
      <c r="JHM23" s="133"/>
      <c r="JHN23" s="133"/>
      <c r="JHO23" s="133"/>
      <c r="JHP23" s="133"/>
      <c r="JHQ23" s="133"/>
      <c r="JHR23" s="133"/>
      <c r="JHS23" s="133"/>
      <c r="JHT23" s="133"/>
      <c r="JHU23" s="133"/>
      <c r="JHV23" s="133"/>
      <c r="JHW23" s="133"/>
      <c r="JHX23" s="133"/>
      <c r="JHY23" s="133"/>
      <c r="JHZ23" s="133"/>
      <c r="JIA23" s="133"/>
      <c r="JIB23" s="133"/>
      <c r="JIC23" s="133"/>
      <c r="JID23" s="133"/>
      <c r="JIE23" s="133"/>
      <c r="JIF23" s="133"/>
      <c r="JIG23" s="133"/>
      <c r="JIH23" s="133"/>
      <c r="JII23" s="133"/>
      <c r="JIJ23" s="133"/>
      <c r="JIK23" s="133"/>
      <c r="JIL23" s="133"/>
      <c r="JIM23" s="133"/>
      <c r="JIN23" s="133"/>
      <c r="JIO23" s="133"/>
      <c r="JIP23" s="133"/>
      <c r="JIQ23" s="133"/>
      <c r="JIR23" s="133"/>
      <c r="JIS23" s="133"/>
      <c r="JIT23" s="133"/>
      <c r="JIU23" s="133"/>
      <c r="JIV23" s="133"/>
      <c r="JIW23" s="133"/>
      <c r="JIX23" s="133"/>
      <c r="JIY23" s="133"/>
      <c r="JIZ23" s="133"/>
      <c r="JJA23" s="133"/>
      <c r="JJB23" s="133"/>
      <c r="JJC23" s="133"/>
      <c r="JJD23" s="133"/>
      <c r="JJE23" s="133"/>
      <c r="JJF23" s="133"/>
      <c r="JJG23" s="133"/>
      <c r="JJH23" s="133"/>
      <c r="JJI23" s="133"/>
      <c r="JJJ23" s="133"/>
      <c r="JJK23" s="133"/>
      <c r="JJL23" s="133"/>
      <c r="JJM23" s="133"/>
      <c r="JJN23" s="133"/>
      <c r="JJO23" s="133"/>
      <c r="JJP23" s="133"/>
      <c r="JJQ23" s="133"/>
      <c r="JJR23" s="133"/>
      <c r="JJS23" s="133"/>
      <c r="JJT23" s="133"/>
      <c r="JJU23" s="133"/>
      <c r="JJV23" s="133"/>
      <c r="JJW23" s="133"/>
      <c r="JJX23" s="133"/>
      <c r="JJY23" s="133"/>
      <c r="JJZ23" s="133"/>
      <c r="JKA23" s="133"/>
      <c r="JKB23" s="133"/>
      <c r="JKC23" s="133"/>
      <c r="JKD23" s="133"/>
      <c r="JKE23" s="133"/>
      <c r="JKF23" s="133"/>
      <c r="JKG23" s="133"/>
      <c r="JKH23" s="133"/>
      <c r="JKI23" s="133"/>
      <c r="JKJ23" s="133"/>
      <c r="JKK23" s="133"/>
      <c r="JKL23" s="133"/>
      <c r="JKM23" s="133"/>
      <c r="JKN23" s="133"/>
      <c r="JKO23" s="133"/>
      <c r="JKP23" s="133"/>
      <c r="JKQ23" s="133"/>
      <c r="JKR23" s="133"/>
      <c r="JKS23" s="133"/>
      <c r="JKT23" s="133"/>
      <c r="JKU23" s="133"/>
      <c r="JKV23" s="133"/>
      <c r="JKW23" s="133"/>
      <c r="JKX23" s="133"/>
      <c r="JKY23" s="133"/>
      <c r="JKZ23" s="133"/>
      <c r="JLA23" s="133"/>
      <c r="JLB23" s="133"/>
      <c r="JLC23" s="133"/>
      <c r="JLD23" s="133"/>
      <c r="JLE23" s="133"/>
      <c r="JLF23" s="133"/>
      <c r="JLG23" s="133"/>
      <c r="JLH23" s="133"/>
      <c r="JLI23" s="133"/>
      <c r="JLJ23" s="133"/>
      <c r="JLK23" s="133"/>
      <c r="JLL23" s="133"/>
      <c r="JLM23" s="133"/>
      <c r="JLN23" s="133"/>
      <c r="JLO23" s="133"/>
      <c r="JLP23" s="133"/>
      <c r="JLQ23" s="133"/>
      <c r="JLR23" s="133"/>
      <c r="JLS23" s="133"/>
      <c r="JLT23" s="133"/>
      <c r="JLU23" s="133"/>
      <c r="JLV23" s="133"/>
      <c r="JLW23" s="133"/>
      <c r="JLX23" s="133"/>
      <c r="JLY23" s="133"/>
      <c r="JLZ23" s="133"/>
      <c r="JMA23" s="133"/>
      <c r="JMB23" s="133"/>
      <c r="JMC23" s="133"/>
      <c r="JMD23" s="133"/>
      <c r="JME23" s="133"/>
      <c r="JMF23" s="133"/>
      <c r="JMG23" s="133"/>
      <c r="JMH23" s="133"/>
      <c r="JMI23" s="133"/>
      <c r="JMJ23" s="133"/>
      <c r="JMK23" s="133"/>
      <c r="JML23" s="133"/>
      <c r="JMM23" s="133"/>
      <c r="JMN23" s="133"/>
      <c r="JMO23" s="133"/>
      <c r="JMP23" s="133"/>
      <c r="JMQ23" s="133"/>
      <c r="JMR23" s="133"/>
      <c r="JMS23" s="133"/>
      <c r="JMT23" s="133"/>
      <c r="JMU23" s="133"/>
      <c r="JMV23" s="133"/>
      <c r="JMW23" s="133"/>
      <c r="JMX23" s="133"/>
      <c r="JMY23" s="133"/>
      <c r="JMZ23" s="133"/>
      <c r="JNA23" s="133"/>
      <c r="JNB23" s="133"/>
      <c r="JNC23" s="133"/>
      <c r="JND23" s="133"/>
      <c r="JNE23" s="133"/>
      <c r="JNF23" s="133"/>
      <c r="JNG23" s="133"/>
      <c r="JNH23" s="133"/>
      <c r="JNI23" s="133"/>
      <c r="JNJ23" s="133"/>
      <c r="JNK23" s="133"/>
      <c r="JNL23" s="133"/>
      <c r="JNM23" s="133"/>
      <c r="JNN23" s="133"/>
      <c r="JNO23" s="133"/>
      <c r="JNP23" s="133"/>
      <c r="JNQ23" s="133"/>
      <c r="JNR23" s="133"/>
      <c r="JNS23" s="133"/>
      <c r="JNT23" s="133"/>
      <c r="JNU23" s="133"/>
      <c r="JNV23" s="133"/>
      <c r="JNW23" s="133"/>
      <c r="JNX23" s="133"/>
      <c r="JNY23" s="133"/>
      <c r="JNZ23" s="133"/>
      <c r="JOA23" s="133"/>
      <c r="JOB23" s="133"/>
      <c r="JOC23" s="133"/>
      <c r="JOD23" s="133"/>
      <c r="JOE23" s="133"/>
      <c r="JOF23" s="133"/>
      <c r="JOG23" s="133"/>
      <c r="JOH23" s="133"/>
      <c r="JOI23" s="133"/>
      <c r="JOJ23" s="133"/>
      <c r="JOK23" s="133"/>
      <c r="JOL23" s="133"/>
      <c r="JOM23" s="133"/>
      <c r="JON23" s="133"/>
      <c r="JOO23" s="133"/>
      <c r="JOP23" s="133"/>
      <c r="JOQ23" s="133"/>
      <c r="JOR23" s="133"/>
      <c r="JOS23" s="133"/>
      <c r="JOT23" s="133"/>
      <c r="JOU23" s="133"/>
      <c r="JOV23" s="133"/>
      <c r="JOW23" s="133"/>
      <c r="JOX23" s="133"/>
      <c r="JOY23" s="133"/>
      <c r="JOZ23" s="133"/>
      <c r="JPA23" s="133"/>
      <c r="JPB23" s="133"/>
      <c r="JPC23" s="133"/>
      <c r="JPD23" s="133"/>
      <c r="JPE23" s="133"/>
      <c r="JPF23" s="133"/>
      <c r="JPG23" s="133"/>
      <c r="JPH23" s="133"/>
      <c r="JPI23" s="133"/>
      <c r="JPJ23" s="133"/>
      <c r="JPK23" s="133"/>
      <c r="JPL23" s="133"/>
      <c r="JPM23" s="133"/>
      <c r="JPN23" s="133"/>
      <c r="JPO23" s="133"/>
      <c r="JPP23" s="133"/>
      <c r="JPQ23" s="133"/>
      <c r="JPR23" s="133"/>
      <c r="JPS23" s="133"/>
      <c r="JPT23" s="133"/>
      <c r="JPU23" s="133"/>
      <c r="JPV23" s="133"/>
      <c r="JPW23" s="133"/>
      <c r="JPX23" s="133"/>
      <c r="JPY23" s="133"/>
      <c r="JPZ23" s="133"/>
      <c r="JQA23" s="133"/>
      <c r="JQB23" s="133"/>
      <c r="JQC23" s="133"/>
      <c r="JQD23" s="133"/>
      <c r="JQE23" s="133"/>
      <c r="JQF23" s="133"/>
      <c r="JQG23" s="133"/>
      <c r="JQH23" s="133"/>
      <c r="JQI23" s="133"/>
      <c r="JQJ23" s="133"/>
      <c r="JQK23" s="133"/>
      <c r="JQL23" s="133"/>
      <c r="JQM23" s="133"/>
      <c r="JQN23" s="133"/>
      <c r="JQO23" s="133"/>
      <c r="JQP23" s="133"/>
      <c r="JQQ23" s="133"/>
      <c r="JQR23" s="133"/>
      <c r="JQS23" s="133"/>
      <c r="JQT23" s="133"/>
      <c r="JQU23" s="133"/>
      <c r="JQV23" s="133"/>
      <c r="JQW23" s="133"/>
      <c r="JQX23" s="133"/>
      <c r="JQY23" s="133"/>
      <c r="JQZ23" s="133"/>
      <c r="JRA23" s="133"/>
      <c r="JRB23" s="133"/>
      <c r="JRC23" s="133"/>
      <c r="JRD23" s="133"/>
      <c r="JRE23" s="133"/>
      <c r="JRF23" s="133"/>
      <c r="JRG23" s="133"/>
      <c r="JRH23" s="133"/>
      <c r="JRI23" s="133"/>
      <c r="JRJ23" s="133"/>
      <c r="JRK23" s="133"/>
      <c r="JRL23" s="133"/>
      <c r="JRM23" s="133"/>
      <c r="JRN23" s="133"/>
      <c r="JRO23" s="133"/>
      <c r="JRP23" s="133"/>
      <c r="JRQ23" s="133"/>
      <c r="JRR23" s="133"/>
      <c r="JRS23" s="133"/>
      <c r="JRT23" s="133"/>
      <c r="JRU23" s="133"/>
      <c r="JRV23" s="133"/>
      <c r="JRW23" s="133"/>
      <c r="JRX23" s="133"/>
      <c r="JRY23" s="133"/>
      <c r="JRZ23" s="133"/>
      <c r="JSA23" s="133"/>
      <c r="JSB23" s="133"/>
      <c r="JSC23" s="133"/>
      <c r="JSD23" s="133"/>
      <c r="JSE23" s="133"/>
      <c r="JSF23" s="133"/>
      <c r="JSG23" s="133"/>
      <c r="JSH23" s="133"/>
      <c r="JSI23" s="133"/>
      <c r="JSJ23" s="133"/>
      <c r="JSK23" s="133"/>
      <c r="JSL23" s="133"/>
      <c r="JSM23" s="133"/>
      <c r="JSN23" s="133"/>
      <c r="JSO23" s="133"/>
      <c r="JSP23" s="133"/>
      <c r="JSQ23" s="133"/>
      <c r="JSR23" s="133"/>
      <c r="JSS23" s="133"/>
      <c r="JST23" s="133"/>
      <c r="JSU23" s="133"/>
      <c r="JSV23" s="133"/>
      <c r="JSW23" s="133"/>
      <c r="JSX23" s="133"/>
      <c r="JSY23" s="133"/>
      <c r="JSZ23" s="133"/>
      <c r="JTA23" s="133"/>
      <c r="JTB23" s="133"/>
      <c r="JTC23" s="133"/>
      <c r="JTD23" s="133"/>
      <c r="JTE23" s="133"/>
      <c r="JTF23" s="133"/>
      <c r="JTG23" s="133"/>
      <c r="JTH23" s="133"/>
      <c r="JTI23" s="133"/>
      <c r="JTJ23" s="133"/>
      <c r="JTK23" s="133"/>
      <c r="JTL23" s="133"/>
      <c r="JTM23" s="133"/>
      <c r="JTN23" s="133"/>
      <c r="JTO23" s="133"/>
      <c r="JTP23" s="133"/>
      <c r="JTQ23" s="133"/>
      <c r="JTR23" s="133"/>
      <c r="JTS23" s="133"/>
      <c r="JTT23" s="133"/>
      <c r="JTU23" s="133"/>
      <c r="JTV23" s="133"/>
      <c r="JTW23" s="133"/>
      <c r="JTX23" s="133"/>
      <c r="JTY23" s="133"/>
      <c r="JTZ23" s="133"/>
      <c r="JUA23" s="133"/>
      <c r="JUB23" s="133"/>
      <c r="JUC23" s="133"/>
      <c r="JUD23" s="133"/>
      <c r="JUE23" s="133"/>
      <c r="JUF23" s="133"/>
      <c r="JUG23" s="133"/>
      <c r="JUH23" s="133"/>
      <c r="JUI23" s="133"/>
      <c r="JUJ23" s="133"/>
      <c r="JUK23" s="133"/>
      <c r="JUL23" s="133"/>
      <c r="JUM23" s="133"/>
      <c r="JUN23" s="133"/>
      <c r="JUO23" s="133"/>
      <c r="JUP23" s="133"/>
      <c r="JUQ23" s="133"/>
      <c r="JUR23" s="133"/>
      <c r="JUS23" s="133"/>
      <c r="JUT23" s="133"/>
      <c r="JUU23" s="133"/>
      <c r="JUV23" s="133"/>
      <c r="JUW23" s="133"/>
      <c r="JUX23" s="133"/>
      <c r="JUY23" s="133"/>
      <c r="JUZ23" s="133"/>
      <c r="JVA23" s="133"/>
      <c r="JVB23" s="133"/>
      <c r="JVC23" s="133"/>
      <c r="JVD23" s="133"/>
      <c r="JVE23" s="133"/>
      <c r="JVF23" s="133"/>
      <c r="JVG23" s="133"/>
      <c r="JVH23" s="133"/>
      <c r="JVI23" s="133"/>
      <c r="JVJ23" s="133"/>
      <c r="JVK23" s="133"/>
      <c r="JVL23" s="133"/>
      <c r="JVM23" s="133"/>
      <c r="JVN23" s="133"/>
      <c r="JVO23" s="133"/>
      <c r="JVP23" s="133"/>
      <c r="JVQ23" s="133"/>
      <c r="JVR23" s="133"/>
      <c r="JVS23" s="133"/>
      <c r="JVT23" s="133"/>
      <c r="JVU23" s="133"/>
      <c r="JVV23" s="133"/>
      <c r="JVW23" s="133"/>
      <c r="JVX23" s="133"/>
      <c r="JVY23" s="133"/>
      <c r="JVZ23" s="133"/>
      <c r="JWA23" s="133"/>
      <c r="JWB23" s="133"/>
      <c r="JWC23" s="133"/>
      <c r="JWD23" s="133"/>
      <c r="JWE23" s="133"/>
      <c r="JWF23" s="133"/>
      <c r="JWG23" s="133"/>
      <c r="JWH23" s="133"/>
      <c r="JWI23" s="133"/>
      <c r="JWJ23" s="133"/>
      <c r="JWK23" s="133"/>
      <c r="JWL23" s="133"/>
      <c r="JWM23" s="133"/>
      <c r="JWN23" s="133"/>
      <c r="JWO23" s="133"/>
      <c r="JWP23" s="133"/>
      <c r="JWQ23" s="133"/>
      <c r="JWR23" s="133"/>
      <c r="JWS23" s="133"/>
      <c r="JWT23" s="133"/>
      <c r="JWU23" s="133"/>
      <c r="JWV23" s="133"/>
      <c r="JWW23" s="133"/>
      <c r="JWX23" s="133"/>
      <c r="JWY23" s="133"/>
      <c r="JWZ23" s="133"/>
      <c r="JXA23" s="133"/>
      <c r="JXB23" s="133"/>
      <c r="JXC23" s="133"/>
      <c r="JXD23" s="133"/>
      <c r="JXE23" s="133"/>
      <c r="JXF23" s="133"/>
      <c r="JXG23" s="133"/>
      <c r="JXH23" s="133"/>
      <c r="JXI23" s="133"/>
      <c r="JXJ23" s="133"/>
      <c r="JXK23" s="133"/>
      <c r="JXL23" s="133"/>
      <c r="JXM23" s="133"/>
      <c r="JXN23" s="133"/>
      <c r="JXO23" s="133"/>
      <c r="JXP23" s="133"/>
      <c r="JXQ23" s="133"/>
      <c r="JXR23" s="133"/>
      <c r="JXS23" s="133"/>
      <c r="JXT23" s="133"/>
      <c r="JXU23" s="133"/>
      <c r="JXV23" s="133"/>
      <c r="JXW23" s="133"/>
      <c r="JXX23" s="133"/>
      <c r="JXY23" s="133"/>
      <c r="JXZ23" s="133"/>
      <c r="JYA23" s="133"/>
      <c r="JYB23" s="133"/>
      <c r="JYC23" s="133"/>
      <c r="JYD23" s="133"/>
      <c r="JYE23" s="133"/>
      <c r="JYF23" s="133"/>
      <c r="JYG23" s="133"/>
      <c r="JYH23" s="133"/>
      <c r="JYI23" s="133"/>
      <c r="JYJ23" s="133"/>
      <c r="JYK23" s="133"/>
      <c r="JYL23" s="133"/>
      <c r="JYM23" s="133"/>
      <c r="JYN23" s="133"/>
      <c r="JYO23" s="133"/>
      <c r="JYP23" s="133"/>
      <c r="JYQ23" s="133"/>
      <c r="JYR23" s="133"/>
      <c r="JYS23" s="133"/>
      <c r="JYT23" s="133"/>
      <c r="JYU23" s="133"/>
      <c r="JYV23" s="133"/>
      <c r="JYW23" s="133"/>
      <c r="JYX23" s="133"/>
      <c r="JYY23" s="133"/>
      <c r="JYZ23" s="133"/>
      <c r="JZA23" s="133"/>
      <c r="JZB23" s="133"/>
      <c r="JZC23" s="133"/>
      <c r="JZD23" s="133"/>
      <c r="JZE23" s="133"/>
      <c r="JZF23" s="133"/>
      <c r="JZG23" s="133"/>
      <c r="JZH23" s="133"/>
      <c r="JZI23" s="133"/>
      <c r="JZJ23" s="133"/>
      <c r="JZK23" s="133"/>
      <c r="JZL23" s="133"/>
      <c r="JZM23" s="133"/>
      <c r="JZN23" s="133"/>
      <c r="JZO23" s="133"/>
      <c r="JZP23" s="133"/>
      <c r="JZQ23" s="133"/>
      <c r="JZR23" s="133"/>
      <c r="JZS23" s="133"/>
      <c r="JZT23" s="133"/>
      <c r="JZU23" s="133"/>
      <c r="JZV23" s="133"/>
      <c r="JZW23" s="133"/>
      <c r="JZX23" s="133"/>
      <c r="JZY23" s="133"/>
      <c r="JZZ23" s="133"/>
      <c r="KAA23" s="133"/>
      <c r="KAB23" s="133"/>
      <c r="KAC23" s="133"/>
      <c r="KAD23" s="133"/>
      <c r="KAE23" s="133"/>
      <c r="KAF23" s="133"/>
      <c r="KAG23" s="133"/>
      <c r="KAH23" s="133"/>
      <c r="KAI23" s="133"/>
      <c r="KAJ23" s="133"/>
      <c r="KAK23" s="133"/>
      <c r="KAL23" s="133"/>
      <c r="KAM23" s="133"/>
      <c r="KAN23" s="133"/>
      <c r="KAO23" s="133"/>
      <c r="KAP23" s="133"/>
      <c r="KAQ23" s="133"/>
      <c r="KAR23" s="133"/>
      <c r="KAS23" s="133"/>
      <c r="KAT23" s="133"/>
      <c r="KAU23" s="133"/>
      <c r="KAV23" s="133"/>
      <c r="KAW23" s="133"/>
      <c r="KAX23" s="133"/>
      <c r="KAY23" s="133"/>
      <c r="KAZ23" s="133"/>
      <c r="KBA23" s="133"/>
      <c r="KBB23" s="133"/>
      <c r="KBC23" s="133"/>
      <c r="KBD23" s="133"/>
      <c r="KBE23" s="133"/>
      <c r="KBF23" s="133"/>
      <c r="KBG23" s="133"/>
      <c r="KBH23" s="133"/>
      <c r="KBI23" s="133"/>
      <c r="KBJ23" s="133"/>
      <c r="KBK23" s="133"/>
      <c r="KBL23" s="133"/>
      <c r="KBM23" s="133"/>
      <c r="KBN23" s="133"/>
      <c r="KBO23" s="133"/>
      <c r="KBP23" s="133"/>
      <c r="KBQ23" s="133"/>
      <c r="KBR23" s="133"/>
      <c r="KBS23" s="133"/>
      <c r="KBT23" s="133"/>
      <c r="KBU23" s="133"/>
      <c r="KBV23" s="133"/>
      <c r="KBW23" s="133"/>
      <c r="KBX23" s="133"/>
      <c r="KBY23" s="133"/>
      <c r="KBZ23" s="133"/>
      <c r="KCA23" s="133"/>
      <c r="KCB23" s="133"/>
      <c r="KCC23" s="133"/>
      <c r="KCD23" s="133"/>
      <c r="KCE23" s="133"/>
      <c r="KCF23" s="133"/>
      <c r="KCG23" s="133"/>
      <c r="KCH23" s="133"/>
      <c r="KCI23" s="133"/>
      <c r="KCJ23" s="133"/>
      <c r="KCK23" s="133"/>
      <c r="KCL23" s="133"/>
      <c r="KCM23" s="133"/>
      <c r="KCN23" s="133"/>
      <c r="KCO23" s="133"/>
      <c r="KCP23" s="133"/>
      <c r="KCQ23" s="133"/>
      <c r="KCR23" s="133"/>
      <c r="KCS23" s="133"/>
      <c r="KCT23" s="133"/>
      <c r="KCU23" s="133"/>
      <c r="KCV23" s="133"/>
      <c r="KCW23" s="133"/>
      <c r="KCX23" s="133"/>
      <c r="KCY23" s="133"/>
      <c r="KCZ23" s="133"/>
      <c r="KDA23" s="133"/>
      <c r="KDB23" s="133"/>
      <c r="KDC23" s="133"/>
      <c r="KDD23" s="133"/>
      <c r="KDE23" s="133"/>
      <c r="KDF23" s="133"/>
      <c r="KDG23" s="133"/>
      <c r="KDH23" s="133"/>
      <c r="KDI23" s="133"/>
      <c r="KDJ23" s="133"/>
      <c r="KDK23" s="133"/>
      <c r="KDL23" s="133"/>
      <c r="KDM23" s="133"/>
      <c r="KDN23" s="133"/>
      <c r="KDO23" s="133"/>
      <c r="KDP23" s="133"/>
      <c r="KDQ23" s="133"/>
      <c r="KDR23" s="133"/>
      <c r="KDS23" s="133"/>
      <c r="KDT23" s="133"/>
      <c r="KDU23" s="133"/>
      <c r="KDV23" s="133"/>
      <c r="KDW23" s="133"/>
      <c r="KDX23" s="133"/>
      <c r="KDY23" s="133"/>
      <c r="KDZ23" s="133"/>
      <c r="KEA23" s="133"/>
      <c r="KEB23" s="133"/>
      <c r="KEC23" s="133"/>
      <c r="KED23" s="133"/>
      <c r="KEE23" s="133"/>
      <c r="KEF23" s="133"/>
      <c r="KEG23" s="133"/>
      <c r="KEH23" s="133"/>
      <c r="KEI23" s="133"/>
      <c r="KEJ23" s="133"/>
      <c r="KEK23" s="133"/>
      <c r="KEL23" s="133"/>
      <c r="KEM23" s="133"/>
      <c r="KEN23" s="133"/>
      <c r="KEO23" s="133"/>
      <c r="KEP23" s="133"/>
      <c r="KEQ23" s="133"/>
      <c r="KER23" s="133"/>
      <c r="KES23" s="133"/>
      <c r="KET23" s="133"/>
      <c r="KEU23" s="133"/>
      <c r="KEV23" s="133"/>
      <c r="KEW23" s="133"/>
      <c r="KEX23" s="133"/>
      <c r="KEY23" s="133"/>
      <c r="KEZ23" s="133"/>
      <c r="KFA23" s="133"/>
      <c r="KFB23" s="133"/>
      <c r="KFC23" s="133"/>
      <c r="KFD23" s="133"/>
      <c r="KFE23" s="133"/>
      <c r="KFF23" s="133"/>
      <c r="KFG23" s="133"/>
      <c r="KFH23" s="133"/>
      <c r="KFI23" s="133"/>
      <c r="KFJ23" s="133"/>
      <c r="KFK23" s="133"/>
      <c r="KFL23" s="133"/>
      <c r="KFM23" s="133"/>
      <c r="KFN23" s="133"/>
      <c r="KFO23" s="133"/>
      <c r="KFP23" s="133"/>
      <c r="KFQ23" s="133"/>
      <c r="KFR23" s="133"/>
      <c r="KFS23" s="133"/>
      <c r="KFT23" s="133"/>
      <c r="KFU23" s="133"/>
      <c r="KFV23" s="133"/>
      <c r="KFW23" s="133"/>
      <c r="KFX23" s="133"/>
      <c r="KFY23" s="133"/>
      <c r="KFZ23" s="133"/>
      <c r="KGA23" s="133"/>
      <c r="KGB23" s="133"/>
      <c r="KGC23" s="133"/>
      <c r="KGD23" s="133"/>
      <c r="KGE23" s="133"/>
      <c r="KGF23" s="133"/>
      <c r="KGG23" s="133"/>
      <c r="KGH23" s="133"/>
      <c r="KGI23" s="133"/>
      <c r="KGJ23" s="133"/>
      <c r="KGK23" s="133"/>
      <c r="KGL23" s="133"/>
      <c r="KGM23" s="133"/>
      <c r="KGN23" s="133"/>
      <c r="KGO23" s="133"/>
      <c r="KGP23" s="133"/>
      <c r="KGQ23" s="133"/>
      <c r="KGR23" s="133"/>
      <c r="KGS23" s="133"/>
      <c r="KGT23" s="133"/>
      <c r="KGU23" s="133"/>
      <c r="KGV23" s="133"/>
      <c r="KGW23" s="133"/>
      <c r="KGX23" s="133"/>
      <c r="KGY23" s="133"/>
      <c r="KGZ23" s="133"/>
      <c r="KHA23" s="133"/>
      <c r="KHB23" s="133"/>
      <c r="KHC23" s="133"/>
      <c r="KHD23" s="133"/>
      <c r="KHE23" s="133"/>
      <c r="KHF23" s="133"/>
      <c r="KHG23" s="133"/>
      <c r="KHH23" s="133"/>
      <c r="KHI23" s="133"/>
      <c r="KHJ23" s="133"/>
      <c r="KHK23" s="133"/>
      <c r="KHL23" s="133"/>
      <c r="KHM23" s="133"/>
      <c r="KHN23" s="133"/>
      <c r="KHO23" s="133"/>
      <c r="KHP23" s="133"/>
      <c r="KHQ23" s="133"/>
      <c r="KHR23" s="133"/>
      <c r="KHS23" s="133"/>
      <c r="KHT23" s="133"/>
      <c r="KHU23" s="133"/>
      <c r="KHV23" s="133"/>
      <c r="KHW23" s="133"/>
      <c r="KHX23" s="133"/>
      <c r="KHY23" s="133"/>
      <c r="KHZ23" s="133"/>
      <c r="KIA23" s="133"/>
      <c r="KIB23" s="133"/>
      <c r="KIC23" s="133"/>
      <c r="KID23" s="133"/>
      <c r="KIE23" s="133"/>
      <c r="KIF23" s="133"/>
      <c r="KIG23" s="133"/>
      <c r="KIH23" s="133"/>
      <c r="KII23" s="133"/>
      <c r="KIJ23" s="133"/>
      <c r="KIK23" s="133"/>
      <c r="KIL23" s="133"/>
      <c r="KIM23" s="133"/>
      <c r="KIN23" s="133"/>
      <c r="KIO23" s="133"/>
      <c r="KIP23" s="133"/>
      <c r="KIQ23" s="133"/>
      <c r="KIR23" s="133"/>
      <c r="KIS23" s="133"/>
      <c r="KIT23" s="133"/>
      <c r="KIU23" s="133"/>
      <c r="KIV23" s="133"/>
      <c r="KIW23" s="133"/>
      <c r="KIX23" s="133"/>
      <c r="KIY23" s="133"/>
      <c r="KIZ23" s="133"/>
      <c r="KJA23" s="133"/>
      <c r="KJB23" s="133"/>
      <c r="KJC23" s="133"/>
      <c r="KJD23" s="133"/>
      <c r="KJE23" s="133"/>
      <c r="KJF23" s="133"/>
      <c r="KJG23" s="133"/>
      <c r="KJH23" s="133"/>
      <c r="KJI23" s="133"/>
      <c r="KJJ23" s="133"/>
      <c r="KJK23" s="133"/>
      <c r="KJL23" s="133"/>
      <c r="KJM23" s="133"/>
      <c r="KJN23" s="133"/>
      <c r="KJO23" s="133"/>
      <c r="KJP23" s="133"/>
      <c r="KJQ23" s="133"/>
      <c r="KJR23" s="133"/>
      <c r="KJS23" s="133"/>
      <c r="KJT23" s="133"/>
      <c r="KJU23" s="133"/>
      <c r="KJV23" s="133"/>
      <c r="KJW23" s="133"/>
      <c r="KJX23" s="133"/>
      <c r="KJY23" s="133"/>
      <c r="KJZ23" s="133"/>
      <c r="KKA23" s="133"/>
      <c r="KKB23" s="133"/>
      <c r="KKC23" s="133"/>
      <c r="KKD23" s="133"/>
      <c r="KKE23" s="133"/>
      <c r="KKF23" s="133"/>
      <c r="KKG23" s="133"/>
      <c r="KKH23" s="133"/>
      <c r="KKI23" s="133"/>
      <c r="KKJ23" s="133"/>
      <c r="KKK23" s="133"/>
      <c r="KKL23" s="133"/>
      <c r="KKM23" s="133"/>
      <c r="KKN23" s="133"/>
      <c r="KKO23" s="133"/>
      <c r="KKP23" s="133"/>
      <c r="KKQ23" s="133"/>
      <c r="KKR23" s="133"/>
      <c r="KKS23" s="133"/>
      <c r="KKT23" s="133"/>
      <c r="KKU23" s="133"/>
      <c r="KKV23" s="133"/>
      <c r="KKW23" s="133"/>
      <c r="KKX23" s="133"/>
      <c r="KKY23" s="133"/>
      <c r="KKZ23" s="133"/>
      <c r="KLA23" s="133"/>
      <c r="KLB23" s="133"/>
      <c r="KLC23" s="133"/>
      <c r="KLD23" s="133"/>
      <c r="KLE23" s="133"/>
      <c r="KLF23" s="133"/>
      <c r="KLG23" s="133"/>
      <c r="KLH23" s="133"/>
      <c r="KLI23" s="133"/>
      <c r="KLJ23" s="133"/>
      <c r="KLK23" s="133"/>
      <c r="KLL23" s="133"/>
      <c r="KLM23" s="133"/>
      <c r="KLN23" s="133"/>
      <c r="KLO23" s="133"/>
      <c r="KLP23" s="133"/>
      <c r="KLQ23" s="133"/>
      <c r="KLR23" s="133"/>
      <c r="KLS23" s="133"/>
      <c r="KLT23" s="133"/>
      <c r="KLU23" s="133"/>
      <c r="KLV23" s="133"/>
      <c r="KLW23" s="133"/>
      <c r="KLX23" s="133"/>
      <c r="KLY23" s="133"/>
      <c r="KLZ23" s="133"/>
      <c r="KMA23" s="133"/>
      <c r="KMB23" s="133"/>
      <c r="KMC23" s="133"/>
      <c r="KMD23" s="133"/>
      <c r="KME23" s="133"/>
      <c r="KMF23" s="133"/>
      <c r="KMG23" s="133"/>
      <c r="KMH23" s="133"/>
      <c r="KMI23" s="133"/>
      <c r="KMJ23" s="133"/>
      <c r="KMK23" s="133"/>
      <c r="KML23" s="133"/>
      <c r="KMM23" s="133"/>
      <c r="KMN23" s="133"/>
      <c r="KMO23" s="133"/>
      <c r="KMP23" s="133"/>
      <c r="KMQ23" s="133"/>
      <c r="KMR23" s="133"/>
      <c r="KMS23" s="133"/>
      <c r="KMT23" s="133"/>
      <c r="KMU23" s="133"/>
      <c r="KMV23" s="133"/>
      <c r="KMW23" s="133"/>
      <c r="KMX23" s="133"/>
      <c r="KMY23" s="133"/>
      <c r="KMZ23" s="133"/>
      <c r="KNA23" s="133"/>
      <c r="KNB23" s="133"/>
      <c r="KNC23" s="133"/>
      <c r="KND23" s="133"/>
      <c r="KNE23" s="133"/>
      <c r="KNF23" s="133"/>
      <c r="KNG23" s="133"/>
      <c r="KNH23" s="133"/>
      <c r="KNI23" s="133"/>
      <c r="KNJ23" s="133"/>
      <c r="KNK23" s="133"/>
      <c r="KNL23" s="133"/>
      <c r="KNM23" s="133"/>
      <c r="KNN23" s="133"/>
      <c r="KNO23" s="133"/>
      <c r="KNP23" s="133"/>
      <c r="KNQ23" s="133"/>
      <c r="KNR23" s="133"/>
      <c r="KNS23" s="133"/>
      <c r="KNT23" s="133"/>
      <c r="KNU23" s="133"/>
      <c r="KNV23" s="133"/>
      <c r="KNW23" s="133"/>
      <c r="KNX23" s="133"/>
      <c r="KNY23" s="133"/>
      <c r="KNZ23" s="133"/>
      <c r="KOA23" s="133"/>
      <c r="KOB23" s="133"/>
      <c r="KOC23" s="133"/>
      <c r="KOD23" s="133"/>
      <c r="KOE23" s="133"/>
      <c r="KOF23" s="133"/>
      <c r="KOG23" s="133"/>
      <c r="KOH23" s="133"/>
      <c r="KOI23" s="133"/>
      <c r="KOJ23" s="133"/>
      <c r="KOK23" s="133"/>
      <c r="KOL23" s="133"/>
      <c r="KOM23" s="133"/>
      <c r="KON23" s="133"/>
      <c r="KOO23" s="133"/>
      <c r="KOP23" s="133"/>
      <c r="KOQ23" s="133"/>
      <c r="KOR23" s="133"/>
      <c r="KOS23" s="133"/>
      <c r="KOT23" s="133"/>
      <c r="KOU23" s="133"/>
      <c r="KOV23" s="133"/>
      <c r="KOW23" s="133"/>
      <c r="KOX23" s="133"/>
      <c r="KOY23" s="133"/>
      <c r="KOZ23" s="133"/>
      <c r="KPA23" s="133"/>
      <c r="KPB23" s="133"/>
      <c r="KPC23" s="133"/>
      <c r="KPD23" s="133"/>
      <c r="KPE23" s="133"/>
      <c r="KPF23" s="133"/>
      <c r="KPG23" s="133"/>
      <c r="KPH23" s="133"/>
      <c r="KPI23" s="133"/>
      <c r="KPJ23" s="133"/>
      <c r="KPK23" s="133"/>
      <c r="KPL23" s="133"/>
      <c r="KPM23" s="133"/>
      <c r="KPN23" s="133"/>
      <c r="KPO23" s="133"/>
      <c r="KPP23" s="133"/>
      <c r="KPQ23" s="133"/>
      <c r="KPR23" s="133"/>
      <c r="KPS23" s="133"/>
      <c r="KPT23" s="133"/>
      <c r="KPU23" s="133"/>
      <c r="KPV23" s="133"/>
      <c r="KPW23" s="133"/>
      <c r="KPX23" s="133"/>
      <c r="KPY23" s="133"/>
      <c r="KPZ23" s="133"/>
      <c r="KQA23" s="133"/>
      <c r="KQB23" s="133"/>
      <c r="KQC23" s="133"/>
      <c r="KQD23" s="133"/>
      <c r="KQE23" s="133"/>
      <c r="KQF23" s="133"/>
      <c r="KQG23" s="133"/>
      <c r="KQH23" s="133"/>
      <c r="KQI23" s="133"/>
      <c r="KQJ23" s="133"/>
      <c r="KQK23" s="133"/>
      <c r="KQL23" s="133"/>
      <c r="KQM23" s="133"/>
      <c r="KQN23" s="133"/>
      <c r="KQO23" s="133"/>
      <c r="KQP23" s="133"/>
      <c r="KQQ23" s="133"/>
      <c r="KQR23" s="133"/>
      <c r="KQS23" s="133"/>
      <c r="KQT23" s="133"/>
      <c r="KQU23" s="133"/>
      <c r="KQV23" s="133"/>
      <c r="KQW23" s="133"/>
      <c r="KQX23" s="133"/>
      <c r="KQY23" s="133"/>
      <c r="KQZ23" s="133"/>
      <c r="KRA23" s="133"/>
      <c r="KRB23" s="133"/>
      <c r="KRC23" s="133"/>
      <c r="KRD23" s="133"/>
      <c r="KRE23" s="133"/>
      <c r="KRF23" s="133"/>
      <c r="KRG23" s="133"/>
      <c r="KRH23" s="133"/>
      <c r="KRI23" s="133"/>
      <c r="KRJ23" s="133"/>
      <c r="KRK23" s="133"/>
      <c r="KRL23" s="133"/>
      <c r="KRM23" s="133"/>
      <c r="KRN23" s="133"/>
      <c r="KRO23" s="133"/>
      <c r="KRP23" s="133"/>
      <c r="KRQ23" s="133"/>
      <c r="KRR23" s="133"/>
      <c r="KRS23" s="133"/>
      <c r="KRT23" s="133"/>
      <c r="KRU23" s="133"/>
      <c r="KRV23" s="133"/>
      <c r="KRW23" s="133"/>
      <c r="KRX23" s="133"/>
      <c r="KRY23" s="133"/>
      <c r="KRZ23" s="133"/>
      <c r="KSA23" s="133"/>
      <c r="KSB23" s="133"/>
      <c r="KSC23" s="133"/>
      <c r="KSD23" s="133"/>
      <c r="KSE23" s="133"/>
      <c r="KSF23" s="133"/>
      <c r="KSG23" s="133"/>
      <c r="KSH23" s="133"/>
      <c r="KSI23" s="133"/>
      <c r="KSJ23" s="133"/>
      <c r="KSK23" s="133"/>
      <c r="KSL23" s="133"/>
      <c r="KSM23" s="133"/>
      <c r="KSN23" s="133"/>
      <c r="KSO23" s="133"/>
      <c r="KSP23" s="133"/>
      <c r="KSQ23" s="133"/>
      <c r="KSR23" s="133"/>
      <c r="KSS23" s="133"/>
      <c r="KST23" s="133"/>
      <c r="KSU23" s="133"/>
      <c r="KSV23" s="133"/>
      <c r="KSW23" s="133"/>
      <c r="KSX23" s="133"/>
      <c r="KSY23" s="133"/>
      <c r="KSZ23" s="133"/>
      <c r="KTA23" s="133"/>
      <c r="KTB23" s="133"/>
      <c r="KTC23" s="133"/>
      <c r="KTD23" s="133"/>
      <c r="KTE23" s="133"/>
      <c r="KTF23" s="133"/>
      <c r="KTG23" s="133"/>
      <c r="KTH23" s="133"/>
      <c r="KTI23" s="133"/>
      <c r="KTJ23" s="133"/>
      <c r="KTK23" s="133"/>
      <c r="KTL23" s="133"/>
      <c r="KTM23" s="133"/>
      <c r="KTN23" s="133"/>
      <c r="KTO23" s="133"/>
      <c r="KTP23" s="133"/>
      <c r="KTQ23" s="133"/>
      <c r="KTR23" s="133"/>
      <c r="KTS23" s="133"/>
      <c r="KTT23" s="133"/>
      <c r="KTU23" s="133"/>
      <c r="KTV23" s="133"/>
      <c r="KTW23" s="133"/>
      <c r="KTX23" s="133"/>
      <c r="KTY23" s="133"/>
      <c r="KTZ23" s="133"/>
      <c r="KUA23" s="133"/>
      <c r="KUB23" s="133"/>
      <c r="KUC23" s="133"/>
      <c r="KUD23" s="133"/>
      <c r="KUE23" s="133"/>
      <c r="KUF23" s="133"/>
      <c r="KUG23" s="133"/>
      <c r="KUH23" s="133"/>
      <c r="KUI23" s="133"/>
      <c r="KUJ23" s="133"/>
      <c r="KUK23" s="133"/>
      <c r="KUL23" s="133"/>
      <c r="KUM23" s="133"/>
      <c r="KUN23" s="133"/>
      <c r="KUO23" s="133"/>
      <c r="KUP23" s="133"/>
      <c r="KUQ23" s="133"/>
      <c r="KUR23" s="133"/>
      <c r="KUS23" s="133"/>
      <c r="KUT23" s="133"/>
      <c r="KUU23" s="133"/>
      <c r="KUV23" s="133"/>
      <c r="KUW23" s="133"/>
      <c r="KUX23" s="133"/>
      <c r="KUY23" s="133"/>
      <c r="KUZ23" s="133"/>
      <c r="KVA23" s="133"/>
      <c r="KVB23" s="133"/>
      <c r="KVC23" s="133"/>
      <c r="KVD23" s="133"/>
      <c r="KVE23" s="133"/>
      <c r="KVF23" s="133"/>
      <c r="KVG23" s="133"/>
      <c r="KVH23" s="133"/>
      <c r="KVI23" s="133"/>
      <c r="KVJ23" s="133"/>
      <c r="KVK23" s="133"/>
      <c r="KVL23" s="133"/>
      <c r="KVM23" s="133"/>
      <c r="KVN23" s="133"/>
      <c r="KVO23" s="133"/>
      <c r="KVP23" s="133"/>
      <c r="KVQ23" s="133"/>
      <c r="KVR23" s="133"/>
      <c r="KVS23" s="133"/>
      <c r="KVT23" s="133"/>
      <c r="KVU23" s="133"/>
      <c r="KVV23" s="133"/>
      <c r="KVW23" s="133"/>
      <c r="KVX23" s="133"/>
      <c r="KVY23" s="133"/>
      <c r="KVZ23" s="133"/>
      <c r="KWA23" s="133"/>
      <c r="KWB23" s="133"/>
      <c r="KWC23" s="133"/>
      <c r="KWD23" s="133"/>
      <c r="KWE23" s="133"/>
      <c r="KWF23" s="133"/>
      <c r="KWG23" s="133"/>
      <c r="KWH23" s="133"/>
      <c r="KWI23" s="133"/>
      <c r="KWJ23" s="133"/>
      <c r="KWK23" s="133"/>
      <c r="KWL23" s="133"/>
      <c r="KWM23" s="133"/>
      <c r="KWN23" s="133"/>
      <c r="KWO23" s="133"/>
      <c r="KWP23" s="133"/>
      <c r="KWQ23" s="133"/>
      <c r="KWR23" s="133"/>
      <c r="KWS23" s="133"/>
      <c r="KWT23" s="133"/>
      <c r="KWU23" s="133"/>
      <c r="KWV23" s="133"/>
      <c r="KWW23" s="133"/>
      <c r="KWX23" s="133"/>
      <c r="KWY23" s="133"/>
      <c r="KWZ23" s="133"/>
      <c r="KXA23" s="133"/>
      <c r="KXB23" s="133"/>
      <c r="KXC23" s="133"/>
      <c r="KXD23" s="133"/>
      <c r="KXE23" s="133"/>
      <c r="KXF23" s="133"/>
      <c r="KXG23" s="133"/>
      <c r="KXH23" s="133"/>
      <c r="KXI23" s="133"/>
      <c r="KXJ23" s="133"/>
      <c r="KXK23" s="133"/>
      <c r="KXL23" s="133"/>
      <c r="KXM23" s="133"/>
      <c r="KXN23" s="133"/>
      <c r="KXO23" s="133"/>
      <c r="KXP23" s="133"/>
      <c r="KXQ23" s="133"/>
      <c r="KXR23" s="133"/>
      <c r="KXS23" s="133"/>
      <c r="KXT23" s="133"/>
      <c r="KXU23" s="133"/>
      <c r="KXV23" s="133"/>
      <c r="KXW23" s="133"/>
      <c r="KXX23" s="133"/>
      <c r="KXY23" s="133"/>
      <c r="KXZ23" s="133"/>
      <c r="KYA23" s="133"/>
      <c r="KYB23" s="133"/>
      <c r="KYC23" s="133"/>
      <c r="KYD23" s="133"/>
      <c r="KYE23" s="133"/>
      <c r="KYF23" s="133"/>
      <c r="KYG23" s="133"/>
      <c r="KYH23" s="133"/>
      <c r="KYI23" s="133"/>
      <c r="KYJ23" s="133"/>
      <c r="KYK23" s="133"/>
      <c r="KYL23" s="133"/>
      <c r="KYM23" s="133"/>
      <c r="KYN23" s="133"/>
      <c r="KYO23" s="133"/>
      <c r="KYP23" s="133"/>
      <c r="KYQ23" s="133"/>
      <c r="KYR23" s="133"/>
      <c r="KYS23" s="133"/>
      <c r="KYT23" s="133"/>
      <c r="KYU23" s="133"/>
      <c r="KYV23" s="133"/>
      <c r="KYW23" s="133"/>
      <c r="KYX23" s="133"/>
      <c r="KYY23" s="133"/>
      <c r="KYZ23" s="133"/>
      <c r="KZA23" s="133"/>
      <c r="KZB23" s="133"/>
      <c r="KZC23" s="133"/>
      <c r="KZD23" s="133"/>
      <c r="KZE23" s="133"/>
      <c r="KZF23" s="133"/>
      <c r="KZG23" s="133"/>
      <c r="KZH23" s="133"/>
      <c r="KZI23" s="133"/>
      <c r="KZJ23" s="133"/>
      <c r="KZK23" s="133"/>
      <c r="KZL23" s="133"/>
      <c r="KZM23" s="133"/>
      <c r="KZN23" s="133"/>
      <c r="KZO23" s="133"/>
      <c r="KZP23" s="133"/>
      <c r="KZQ23" s="133"/>
      <c r="KZR23" s="133"/>
      <c r="KZS23" s="133"/>
      <c r="KZT23" s="133"/>
      <c r="KZU23" s="133"/>
      <c r="KZV23" s="133"/>
      <c r="KZW23" s="133"/>
      <c r="KZX23" s="133"/>
      <c r="KZY23" s="133"/>
      <c r="KZZ23" s="133"/>
      <c r="LAA23" s="133"/>
      <c r="LAB23" s="133"/>
      <c r="LAC23" s="133"/>
      <c r="LAD23" s="133"/>
      <c r="LAE23" s="133"/>
      <c r="LAF23" s="133"/>
      <c r="LAG23" s="133"/>
      <c r="LAH23" s="133"/>
      <c r="LAI23" s="133"/>
      <c r="LAJ23" s="133"/>
      <c r="LAK23" s="133"/>
      <c r="LAL23" s="133"/>
      <c r="LAM23" s="133"/>
      <c r="LAN23" s="133"/>
      <c r="LAO23" s="133"/>
      <c r="LAP23" s="133"/>
      <c r="LAQ23" s="133"/>
      <c r="LAR23" s="133"/>
      <c r="LAS23" s="133"/>
      <c r="LAT23" s="133"/>
      <c r="LAU23" s="133"/>
      <c r="LAV23" s="133"/>
      <c r="LAW23" s="133"/>
      <c r="LAX23" s="133"/>
      <c r="LAY23" s="133"/>
      <c r="LAZ23" s="133"/>
      <c r="LBA23" s="133"/>
      <c r="LBB23" s="133"/>
      <c r="LBC23" s="133"/>
      <c r="LBD23" s="133"/>
      <c r="LBE23" s="133"/>
      <c r="LBF23" s="133"/>
      <c r="LBG23" s="133"/>
      <c r="LBH23" s="133"/>
      <c r="LBI23" s="133"/>
      <c r="LBJ23" s="133"/>
      <c r="LBK23" s="133"/>
      <c r="LBL23" s="133"/>
      <c r="LBM23" s="133"/>
      <c r="LBN23" s="133"/>
      <c r="LBO23" s="133"/>
      <c r="LBP23" s="133"/>
      <c r="LBQ23" s="133"/>
      <c r="LBR23" s="133"/>
      <c r="LBS23" s="133"/>
      <c r="LBT23" s="133"/>
      <c r="LBU23" s="133"/>
      <c r="LBV23" s="133"/>
      <c r="LBW23" s="133"/>
      <c r="LBX23" s="133"/>
      <c r="LBY23" s="133"/>
      <c r="LBZ23" s="133"/>
      <c r="LCA23" s="133"/>
      <c r="LCB23" s="133"/>
      <c r="LCC23" s="133"/>
      <c r="LCD23" s="133"/>
      <c r="LCE23" s="133"/>
      <c r="LCF23" s="133"/>
      <c r="LCG23" s="133"/>
      <c r="LCH23" s="133"/>
      <c r="LCI23" s="133"/>
      <c r="LCJ23" s="133"/>
      <c r="LCK23" s="133"/>
      <c r="LCL23" s="133"/>
      <c r="LCM23" s="133"/>
      <c r="LCN23" s="133"/>
      <c r="LCO23" s="133"/>
      <c r="LCP23" s="133"/>
      <c r="LCQ23" s="133"/>
      <c r="LCR23" s="133"/>
      <c r="LCS23" s="133"/>
      <c r="LCT23" s="133"/>
      <c r="LCU23" s="133"/>
      <c r="LCV23" s="133"/>
      <c r="LCW23" s="133"/>
      <c r="LCX23" s="133"/>
      <c r="LCY23" s="133"/>
      <c r="LCZ23" s="133"/>
      <c r="LDA23" s="133"/>
      <c r="LDB23" s="133"/>
      <c r="LDC23" s="133"/>
      <c r="LDD23" s="133"/>
      <c r="LDE23" s="133"/>
      <c r="LDF23" s="133"/>
      <c r="LDG23" s="133"/>
      <c r="LDH23" s="133"/>
      <c r="LDI23" s="133"/>
      <c r="LDJ23" s="133"/>
      <c r="LDK23" s="133"/>
      <c r="LDL23" s="133"/>
      <c r="LDM23" s="133"/>
      <c r="LDN23" s="133"/>
      <c r="LDO23" s="133"/>
      <c r="LDP23" s="133"/>
      <c r="LDQ23" s="133"/>
      <c r="LDR23" s="133"/>
      <c r="LDS23" s="133"/>
      <c r="LDT23" s="133"/>
      <c r="LDU23" s="133"/>
      <c r="LDV23" s="133"/>
      <c r="LDW23" s="133"/>
      <c r="LDX23" s="133"/>
      <c r="LDY23" s="133"/>
      <c r="LDZ23" s="133"/>
      <c r="LEA23" s="133"/>
      <c r="LEB23" s="133"/>
      <c r="LEC23" s="133"/>
      <c r="LED23" s="133"/>
      <c r="LEE23" s="133"/>
      <c r="LEF23" s="133"/>
      <c r="LEG23" s="133"/>
      <c r="LEH23" s="133"/>
      <c r="LEI23" s="133"/>
      <c r="LEJ23" s="133"/>
      <c r="LEK23" s="133"/>
      <c r="LEL23" s="133"/>
      <c r="LEM23" s="133"/>
      <c r="LEN23" s="133"/>
      <c r="LEO23" s="133"/>
      <c r="LEP23" s="133"/>
      <c r="LEQ23" s="133"/>
      <c r="LER23" s="133"/>
      <c r="LES23" s="133"/>
      <c r="LET23" s="133"/>
      <c r="LEU23" s="133"/>
      <c r="LEV23" s="133"/>
      <c r="LEW23" s="133"/>
      <c r="LEX23" s="133"/>
      <c r="LEY23" s="133"/>
      <c r="LEZ23" s="133"/>
      <c r="LFA23" s="133"/>
      <c r="LFB23" s="133"/>
      <c r="LFC23" s="133"/>
      <c r="LFD23" s="133"/>
      <c r="LFE23" s="133"/>
      <c r="LFF23" s="133"/>
      <c r="LFG23" s="133"/>
      <c r="LFH23" s="133"/>
      <c r="LFI23" s="133"/>
      <c r="LFJ23" s="133"/>
      <c r="LFK23" s="133"/>
      <c r="LFL23" s="133"/>
      <c r="LFM23" s="133"/>
      <c r="LFN23" s="133"/>
      <c r="LFO23" s="133"/>
      <c r="LFP23" s="133"/>
      <c r="LFQ23" s="133"/>
      <c r="LFR23" s="133"/>
      <c r="LFS23" s="133"/>
      <c r="LFT23" s="133"/>
      <c r="LFU23" s="133"/>
      <c r="LFV23" s="133"/>
      <c r="LFW23" s="133"/>
      <c r="LFX23" s="133"/>
      <c r="LFY23" s="133"/>
      <c r="LFZ23" s="133"/>
      <c r="LGA23" s="133"/>
      <c r="LGB23" s="133"/>
      <c r="LGC23" s="133"/>
      <c r="LGD23" s="133"/>
      <c r="LGE23" s="133"/>
      <c r="LGF23" s="133"/>
      <c r="LGG23" s="133"/>
      <c r="LGH23" s="133"/>
      <c r="LGI23" s="133"/>
      <c r="LGJ23" s="133"/>
      <c r="LGK23" s="133"/>
      <c r="LGL23" s="133"/>
      <c r="LGM23" s="133"/>
      <c r="LGN23" s="133"/>
      <c r="LGO23" s="133"/>
      <c r="LGP23" s="133"/>
      <c r="LGQ23" s="133"/>
      <c r="LGR23" s="133"/>
      <c r="LGS23" s="133"/>
      <c r="LGT23" s="133"/>
      <c r="LGU23" s="133"/>
      <c r="LGV23" s="133"/>
      <c r="LGW23" s="133"/>
      <c r="LGX23" s="133"/>
      <c r="LGY23" s="133"/>
      <c r="LGZ23" s="133"/>
      <c r="LHA23" s="133"/>
      <c r="LHB23" s="133"/>
      <c r="LHC23" s="133"/>
      <c r="LHD23" s="133"/>
      <c r="LHE23" s="133"/>
      <c r="LHF23" s="133"/>
      <c r="LHG23" s="133"/>
      <c r="LHH23" s="133"/>
      <c r="LHI23" s="133"/>
      <c r="LHJ23" s="133"/>
      <c r="LHK23" s="133"/>
      <c r="LHL23" s="133"/>
      <c r="LHM23" s="133"/>
      <c r="LHN23" s="133"/>
      <c r="LHO23" s="133"/>
      <c r="LHP23" s="133"/>
      <c r="LHQ23" s="133"/>
      <c r="LHR23" s="133"/>
      <c r="LHS23" s="133"/>
      <c r="LHT23" s="133"/>
      <c r="LHU23" s="133"/>
      <c r="LHV23" s="133"/>
      <c r="LHW23" s="133"/>
      <c r="LHX23" s="133"/>
      <c r="LHY23" s="133"/>
      <c r="LHZ23" s="133"/>
      <c r="LIA23" s="133"/>
      <c r="LIB23" s="133"/>
      <c r="LIC23" s="133"/>
      <c r="LID23" s="133"/>
      <c r="LIE23" s="133"/>
      <c r="LIF23" s="133"/>
      <c r="LIG23" s="133"/>
      <c r="LIH23" s="133"/>
      <c r="LII23" s="133"/>
      <c r="LIJ23" s="133"/>
      <c r="LIK23" s="133"/>
      <c r="LIL23" s="133"/>
      <c r="LIM23" s="133"/>
      <c r="LIN23" s="133"/>
      <c r="LIO23" s="133"/>
      <c r="LIP23" s="133"/>
      <c r="LIQ23" s="133"/>
      <c r="LIR23" s="133"/>
      <c r="LIS23" s="133"/>
      <c r="LIT23" s="133"/>
      <c r="LIU23" s="133"/>
      <c r="LIV23" s="133"/>
      <c r="LIW23" s="133"/>
      <c r="LIX23" s="133"/>
      <c r="LIY23" s="133"/>
      <c r="LIZ23" s="133"/>
      <c r="LJA23" s="133"/>
      <c r="LJB23" s="133"/>
      <c r="LJC23" s="133"/>
      <c r="LJD23" s="133"/>
      <c r="LJE23" s="133"/>
      <c r="LJF23" s="133"/>
      <c r="LJG23" s="133"/>
      <c r="LJH23" s="133"/>
      <c r="LJI23" s="133"/>
      <c r="LJJ23" s="133"/>
      <c r="LJK23" s="133"/>
      <c r="LJL23" s="133"/>
      <c r="LJM23" s="133"/>
      <c r="LJN23" s="133"/>
      <c r="LJO23" s="133"/>
      <c r="LJP23" s="133"/>
      <c r="LJQ23" s="133"/>
      <c r="LJR23" s="133"/>
      <c r="LJS23" s="133"/>
      <c r="LJT23" s="133"/>
      <c r="LJU23" s="133"/>
      <c r="LJV23" s="133"/>
      <c r="LJW23" s="133"/>
      <c r="LJX23" s="133"/>
      <c r="LJY23" s="133"/>
      <c r="LJZ23" s="133"/>
      <c r="LKA23" s="133"/>
      <c r="LKB23" s="133"/>
      <c r="LKC23" s="133"/>
      <c r="LKD23" s="133"/>
      <c r="LKE23" s="133"/>
      <c r="LKF23" s="133"/>
      <c r="LKG23" s="133"/>
      <c r="LKH23" s="133"/>
      <c r="LKI23" s="133"/>
      <c r="LKJ23" s="133"/>
      <c r="LKK23" s="133"/>
      <c r="LKL23" s="133"/>
      <c r="LKM23" s="133"/>
      <c r="LKN23" s="133"/>
      <c r="LKO23" s="133"/>
      <c r="LKP23" s="133"/>
      <c r="LKQ23" s="133"/>
      <c r="LKR23" s="133"/>
      <c r="LKS23" s="133"/>
      <c r="LKT23" s="133"/>
      <c r="LKU23" s="133"/>
      <c r="LKV23" s="133"/>
      <c r="LKW23" s="133"/>
      <c r="LKX23" s="133"/>
      <c r="LKY23" s="133"/>
      <c r="LKZ23" s="133"/>
      <c r="LLA23" s="133"/>
      <c r="LLB23" s="133"/>
      <c r="LLC23" s="133"/>
      <c r="LLD23" s="133"/>
      <c r="LLE23" s="133"/>
      <c r="LLF23" s="133"/>
      <c r="LLG23" s="133"/>
      <c r="LLH23" s="133"/>
      <c r="LLI23" s="133"/>
      <c r="LLJ23" s="133"/>
      <c r="LLK23" s="133"/>
      <c r="LLL23" s="133"/>
      <c r="LLM23" s="133"/>
      <c r="LLN23" s="133"/>
      <c r="LLO23" s="133"/>
      <c r="LLP23" s="133"/>
      <c r="LLQ23" s="133"/>
      <c r="LLR23" s="133"/>
      <c r="LLS23" s="133"/>
      <c r="LLT23" s="133"/>
      <c r="LLU23" s="133"/>
      <c r="LLV23" s="133"/>
      <c r="LLW23" s="133"/>
      <c r="LLX23" s="133"/>
      <c r="LLY23" s="133"/>
      <c r="LLZ23" s="133"/>
      <c r="LMA23" s="133"/>
      <c r="LMB23" s="133"/>
      <c r="LMC23" s="133"/>
      <c r="LMD23" s="133"/>
      <c r="LME23" s="133"/>
      <c r="LMF23" s="133"/>
      <c r="LMG23" s="133"/>
      <c r="LMH23" s="133"/>
      <c r="LMI23" s="133"/>
      <c r="LMJ23" s="133"/>
      <c r="LMK23" s="133"/>
      <c r="LML23" s="133"/>
      <c r="LMM23" s="133"/>
      <c r="LMN23" s="133"/>
      <c r="LMO23" s="133"/>
      <c r="LMP23" s="133"/>
      <c r="LMQ23" s="133"/>
      <c r="LMR23" s="133"/>
      <c r="LMS23" s="133"/>
      <c r="LMT23" s="133"/>
      <c r="LMU23" s="133"/>
      <c r="LMV23" s="133"/>
      <c r="LMW23" s="133"/>
      <c r="LMX23" s="133"/>
      <c r="LMY23" s="133"/>
      <c r="LMZ23" s="133"/>
      <c r="LNA23" s="133"/>
      <c r="LNB23" s="133"/>
      <c r="LNC23" s="133"/>
      <c r="LND23" s="133"/>
      <c r="LNE23" s="133"/>
      <c r="LNF23" s="133"/>
      <c r="LNG23" s="133"/>
      <c r="LNH23" s="133"/>
      <c r="LNI23" s="133"/>
      <c r="LNJ23" s="133"/>
      <c r="LNK23" s="133"/>
      <c r="LNL23" s="133"/>
      <c r="LNM23" s="133"/>
      <c r="LNN23" s="133"/>
      <c r="LNO23" s="133"/>
      <c r="LNP23" s="133"/>
      <c r="LNQ23" s="133"/>
      <c r="LNR23" s="133"/>
      <c r="LNS23" s="133"/>
      <c r="LNT23" s="133"/>
      <c r="LNU23" s="133"/>
      <c r="LNV23" s="133"/>
      <c r="LNW23" s="133"/>
      <c r="LNX23" s="133"/>
      <c r="LNY23" s="133"/>
      <c r="LNZ23" s="133"/>
      <c r="LOA23" s="133"/>
      <c r="LOB23" s="133"/>
      <c r="LOC23" s="133"/>
      <c r="LOD23" s="133"/>
      <c r="LOE23" s="133"/>
      <c r="LOF23" s="133"/>
      <c r="LOG23" s="133"/>
      <c r="LOH23" s="133"/>
      <c r="LOI23" s="133"/>
      <c r="LOJ23" s="133"/>
      <c r="LOK23" s="133"/>
      <c r="LOL23" s="133"/>
      <c r="LOM23" s="133"/>
      <c r="LON23" s="133"/>
      <c r="LOO23" s="133"/>
      <c r="LOP23" s="133"/>
      <c r="LOQ23" s="133"/>
      <c r="LOR23" s="133"/>
      <c r="LOS23" s="133"/>
      <c r="LOT23" s="133"/>
      <c r="LOU23" s="133"/>
      <c r="LOV23" s="133"/>
      <c r="LOW23" s="133"/>
      <c r="LOX23" s="133"/>
      <c r="LOY23" s="133"/>
      <c r="LOZ23" s="133"/>
      <c r="LPA23" s="133"/>
      <c r="LPB23" s="133"/>
      <c r="LPC23" s="133"/>
      <c r="LPD23" s="133"/>
      <c r="LPE23" s="133"/>
      <c r="LPF23" s="133"/>
      <c r="LPG23" s="133"/>
      <c r="LPH23" s="133"/>
      <c r="LPI23" s="133"/>
      <c r="LPJ23" s="133"/>
      <c r="LPK23" s="133"/>
      <c r="LPL23" s="133"/>
      <c r="LPM23" s="133"/>
      <c r="LPN23" s="133"/>
      <c r="LPO23" s="133"/>
      <c r="LPP23" s="133"/>
      <c r="LPQ23" s="133"/>
      <c r="LPR23" s="133"/>
      <c r="LPS23" s="133"/>
      <c r="LPT23" s="133"/>
      <c r="LPU23" s="133"/>
      <c r="LPV23" s="133"/>
      <c r="LPW23" s="133"/>
      <c r="LPX23" s="133"/>
      <c r="LPY23" s="133"/>
      <c r="LPZ23" s="133"/>
      <c r="LQA23" s="133"/>
      <c r="LQB23" s="133"/>
      <c r="LQC23" s="133"/>
      <c r="LQD23" s="133"/>
      <c r="LQE23" s="133"/>
      <c r="LQF23" s="133"/>
      <c r="LQG23" s="133"/>
      <c r="LQH23" s="133"/>
      <c r="LQI23" s="133"/>
      <c r="LQJ23" s="133"/>
      <c r="LQK23" s="133"/>
      <c r="LQL23" s="133"/>
      <c r="LQM23" s="133"/>
      <c r="LQN23" s="133"/>
      <c r="LQO23" s="133"/>
      <c r="LQP23" s="133"/>
      <c r="LQQ23" s="133"/>
      <c r="LQR23" s="133"/>
      <c r="LQS23" s="133"/>
      <c r="LQT23" s="133"/>
      <c r="LQU23" s="133"/>
      <c r="LQV23" s="133"/>
      <c r="LQW23" s="133"/>
      <c r="LQX23" s="133"/>
      <c r="LQY23" s="133"/>
      <c r="LQZ23" s="133"/>
      <c r="LRA23" s="133"/>
      <c r="LRB23" s="133"/>
      <c r="LRC23" s="133"/>
      <c r="LRD23" s="133"/>
      <c r="LRE23" s="133"/>
      <c r="LRF23" s="133"/>
      <c r="LRG23" s="133"/>
      <c r="LRH23" s="133"/>
      <c r="LRI23" s="133"/>
      <c r="LRJ23" s="133"/>
      <c r="LRK23" s="133"/>
      <c r="LRL23" s="133"/>
      <c r="LRM23" s="133"/>
      <c r="LRN23" s="133"/>
      <c r="LRO23" s="133"/>
      <c r="LRP23" s="133"/>
      <c r="LRQ23" s="133"/>
      <c r="LRR23" s="133"/>
      <c r="LRS23" s="133"/>
      <c r="LRT23" s="133"/>
      <c r="LRU23" s="133"/>
      <c r="LRV23" s="133"/>
      <c r="LRW23" s="133"/>
      <c r="LRX23" s="133"/>
      <c r="LRY23" s="133"/>
      <c r="LRZ23" s="133"/>
      <c r="LSA23" s="133"/>
      <c r="LSB23" s="133"/>
      <c r="LSC23" s="133"/>
      <c r="LSD23" s="133"/>
      <c r="LSE23" s="133"/>
      <c r="LSF23" s="133"/>
      <c r="LSG23" s="133"/>
      <c r="LSH23" s="133"/>
      <c r="LSI23" s="133"/>
      <c r="LSJ23" s="133"/>
      <c r="LSK23" s="133"/>
      <c r="LSL23" s="133"/>
      <c r="LSM23" s="133"/>
      <c r="LSN23" s="133"/>
      <c r="LSO23" s="133"/>
      <c r="LSP23" s="133"/>
      <c r="LSQ23" s="133"/>
      <c r="LSR23" s="133"/>
      <c r="LSS23" s="133"/>
      <c r="LST23" s="133"/>
      <c r="LSU23" s="133"/>
      <c r="LSV23" s="133"/>
      <c r="LSW23" s="133"/>
      <c r="LSX23" s="133"/>
      <c r="LSY23" s="133"/>
      <c r="LSZ23" s="133"/>
      <c r="LTA23" s="133"/>
      <c r="LTB23" s="133"/>
      <c r="LTC23" s="133"/>
      <c r="LTD23" s="133"/>
      <c r="LTE23" s="133"/>
      <c r="LTF23" s="133"/>
      <c r="LTG23" s="133"/>
      <c r="LTH23" s="133"/>
      <c r="LTI23" s="133"/>
      <c r="LTJ23" s="133"/>
      <c r="LTK23" s="133"/>
      <c r="LTL23" s="133"/>
      <c r="LTM23" s="133"/>
      <c r="LTN23" s="133"/>
      <c r="LTO23" s="133"/>
      <c r="LTP23" s="133"/>
      <c r="LTQ23" s="133"/>
      <c r="LTR23" s="133"/>
      <c r="LTS23" s="133"/>
      <c r="LTT23" s="133"/>
      <c r="LTU23" s="133"/>
      <c r="LTV23" s="133"/>
      <c r="LTW23" s="133"/>
      <c r="LTX23" s="133"/>
      <c r="LTY23" s="133"/>
      <c r="LTZ23" s="133"/>
      <c r="LUA23" s="133"/>
      <c r="LUB23" s="133"/>
      <c r="LUC23" s="133"/>
      <c r="LUD23" s="133"/>
      <c r="LUE23" s="133"/>
      <c r="LUF23" s="133"/>
      <c r="LUG23" s="133"/>
      <c r="LUH23" s="133"/>
      <c r="LUI23" s="133"/>
      <c r="LUJ23" s="133"/>
      <c r="LUK23" s="133"/>
      <c r="LUL23" s="133"/>
      <c r="LUM23" s="133"/>
      <c r="LUN23" s="133"/>
      <c r="LUO23" s="133"/>
      <c r="LUP23" s="133"/>
      <c r="LUQ23" s="133"/>
      <c r="LUR23" s="133"/>
      <c r="LUS23" s="133"/>
      <c r="LUT23" s="133"/>
      <c r="LUU23" s="133"/>
      <c r="LUV23" s="133"/>
      <c r="LUW23" s="133"/>
      <c r="LUX23" s="133"/>
      <c r="LUY23" s="133"/>
      <c r="LUZ23" s="133"/>
      <c r="LVA23" s="133"/>
      <c r="LVB23" s="133"/>
      <c r="LVC23" s="133"/>
      <c r="LVD23" s="133"/>
      <c r="LVE23" s="133"/>
      <c r="LVF23" s="133"/>
      <c r="LVG23" s="133"/>
      <c r="LVH23" s="133"/>
      <c r="LVI23" s="133"/>
      <c r="LVJ23" s="133"/>
      <c r="LVK23" s="133"/>
      <c r="LVL23" s="133"/>
      <c r="LVM23" s="133"/>
      <c r="LVN23" s="133"/>
      <c r="LVO23" s="133"/>
      <c r="LVP23" s="133"/>
      <c r="LVQ23" s="133"/>
      <c r="LVR23" s="133"/>
      <c r="LVS23" s="133"/>
      <c r="LVT23" s="133"/>
      <c r="LVU23" s="133"/>
      <c r="LVV23" s="133"/>
      <c r="LVW23" s="133"/>
      <c r="LVX23" s="133"/>
      <c r="LVY23" s="133"/>
      <c r="LVZ23" s="133"/>
      <c r="LWA23" s="133"/>
      <c r="LWB23" s="133"/>
      <c r="LWC23" s="133"/>
      <c r="LWD23" s="133"/>
      <c r="LWE23" s="133"/>
      <c r="LWF23" s="133"/>
      <c r="LWG23" s="133"/>
      <c r="LWH23" s="133"/>
      <c r="LWI23" s="133"/>
      <c r="LWJ23" s="133"/>
      <c r="LWK23" s="133"/>
      <c r="LWL23" s="133"/>
      <c r="LWM23" s="133"/>
      <c r="LWN23" s="133"/>
      <c r="LWO23" s="133"/>
      <c r="LWP23" s="133"/>
      <c r="LWQ23" s="133"/>
      <c r="LWR23" s="133"/>
      <c r="LWS23" s="133"/>
      <c r="LWT23" s="133"/>
      <c r="LWU23" s="133"/>
      <c r="LWV23" s="133"/>
      <c r="LWW23" s="133"/>
      <c r="LWX23" s="133"/>
      <c r="LWY23" s="133"/>
      <c r="LWZ23" s="133"/>
      <c r="LXA23" s="133"/>
      <c r="LXB23" s="133"/>
      <c r="LXC23" s="133"/>
      <c r="LXD23" s="133"/>
      <c r="LXE23" s="133"/>
      <c r="LXF23" s="133"/>
      <c r="LXG23" s="133"/>
      <c r="LXH23" s="133"/>
      <c r="LXI23" s="133"/>
      <c r="LXJ23" s="133"/>
      <c r="LXK23" s="133"/>
      <c r="LXL23" s="133"/>
      <c r="LXM23" s="133"/>
      <c r="LXN23" s="133"/>
      <c r="LXO23" s="133"/>
      <c r="LXP23" s="133"/>
      <c r="LXQ23" s="133"/>
      <c r="LXR23" s="133"/>
      <c r="LXS23" s="133"/>
      <c r="LXT23" s="133"/>
      <c r="LXU23" s="133"/>
      <c r="LXV23" s="133"/>
      <c r="LXW23" s="133"/>
      <c r="LXX23" s="133"/>
      <c r="LXY23" s="133"/>
      <c r="LXZ23" s="133"/>
      <c r="LYA23" s="133"/>
      <c r="LYB23" s="133"/>
      <c r="LYC23" s="133"/>
      <c r="LYD23" s="133"/>
      <c r="LYE23" s="133"/>
      <c r="LYF23" s="133"/>
      <c r="LYG23" s="133"/>
      <c r="LYH23" s="133"/>
      <c r="LYI23" s="133"/>
      <c r="LYJ23" s="133"/>
      <c r="LYK23" s="133"/>
      <c r="LYL23" s="133"/>
      <c r="LYM23" s="133"/>
      <c r="LYN23" s="133"/>
      <c r="LYO23" s="133"/>
      <c r="LYP23" s="133"/>
      <c r="LYQ23" s="133"/>
      <c r="LYR23" s="133"/>
      <c r="LYS23" s="133"/>
      <c r="LYT23" s="133"/>
      <c r="LYU23" s="133"/>
      <c r="LYV23" s="133"/>
      <c r="LYW23" s="133"/>
      <c r="LYX23" s="133"/>
      <c r="LYY23" s="133"/>
      <c r="LYZ23" s="133"/>
      <c r="LZA23" s="133"/>
      <c r="LZB23" s="133"/>
      <c r="LZC23" s="133"/>
      <c r="LZD23" s="133"/>
      <c r="LZE23" s="133"/>
      <c r="LZF23" s="133"/>
      <c r="LZG23" s="133"/>
      <c r="LZH23" s="133"/>
      <c r="LZI23" s="133"/>
      <c r="LZJ23" s="133"/>
      <c r="LZK23" s="133"/>
      <c r="LZL23" s="133"/>
      <c r="LZM23" s="133"/>
      <c r="LZN23" s="133"/>
      <c r="LZO23" s="133"/>
      <c r="LZP23" s="133"/>
      <c r="LZQ23" s="133"/>
      <c r="LZR23" s="133"/>
      <c r="LZS23" s="133"/>
      <c r="LZT23" s="133"/>
      <c r="LZU23" s="133"/>
      <c r="LZV23" s="133"/>
      <c r="LZW23" s="133"/>
      <c r="LZX23" s="133"/>
      <c r="LZY23" s="133"/>
      <c r="LZZ23" s="133"/>
      <c r="MAA23" s="133"/>
      <c r="MAB23" s="133"/>
      <c r="MAC23" s="133"/>
      <c r="MAD23" s="133"/>
      <c r="MAE23" s="133"/>
      <c r="MAF23" s="133"/>
      <c r="MAG23" s="133"/>
      <c r="MAH23" s="133"/>
      <c r="MAI23" s="133"/>
      <c r="MAJ23" s="133"/>
      <c r="MAK23" s="133"/>
      <c r="MAL23" s="133"/>
      <c r="MAM23" s="133"/>
      <c r="MAN23" s="133"/>
      <c r="MAO23" s="133"/>
      <c r="MAP23" s="133"/>
      <c r="MAQ23" s="133"/>
      <c r="MAR23" s="133"/>
      <c r="MAS23" s="133"/>
      <c r="MAT23" s="133"/>
      <c r="MAU23" s="133"/>
      <c r="MAV23" s="133"/>
      <c r="MAW23" s="133"/>
      <c r="MAX23" s="133"/>
      <c r="MAY23" s="133"/>
      <c r="MAZ23" s="133"/>
      <c r="MBA23" s="133"/>
      <c r="MBB23" s="133"/>
      <c r="MBC23" s="133"/>
      <c r="MBD23" s="133"/>
      <c r="MBE23" s="133"/>
      <c r="MBF23" s="133"/>
      <c r="MBG23" s="133"/>
      <c r="MBH23" s="133"/>
      <c r="MBI23" s="133"/>
      <c r="MBJ23" s="133"/>
      <c r="MBK23" s="133"/>
      <c r="MBL23" s="133"/>
      <c r="MBM23" s="133"/>
      <c r="MBN23" s="133"/>
      <c r="MBO23" s="133"/>
      <c r="MBP23" s="133"/>
      <c r="MBQ23" s="133"/>
      <c r="MBR23" s="133"/>
      <c r="MBS23" s="133"/>
      <c r="MBT23" s="133"/>
      <c r="MBU23" s="133"/>
      <c r="MBV23" s="133"/>
      <c r="MBW23" s="133"/>
      <c r="MBX23" s="133"/>
      <c r="MBY23" s="133"/>
      <c r="MBZ23" s="133"/>
      <c r="MCA23" s="133"/>
      <c r="MCB23" s="133"/>
      <c r="MCC23" s="133"/>
      <c r="MCD23" s="133"/>
      <c r="MCE23" s="133"/>
      <c r="MCF23" s="133"/>
      <c r="MCG23" s="133"/>
      <c r="MCH23" s="133"/>
      <c r="MCI23" s="133"/>
      <c r="MCJ23" s="133"/>
      <c r="MCK23" s="133"/>
      <c r="MCL23" s="133"/>
      <c r="MCM23" s="133"/>
      <c r="MCN23" s="133"/>
      <c r="MCO23" s="133"/>
      <c r="MCP23" s="133"/>
      <c r="MCQ23" s="133"/>
      <c r="MCR23" s="133"/>
      <c r="MCS23" s="133"/>
      <c r="MCT23" s="133"/>
      <c r="MCU23" s="133"/>
      <c r="MCV23" s="133"/>
      <c r="MCW23" s="133"/>
      <c r="MCX23" s="133"/>
      <c r="MCY23" s="133"/>
      <c r="MCZ23" s="133"/>
      <c r="MDA23" s="133"/>
      <c r="MDB23" s="133"/>
      <c r="MDC23" s="133"/>
      <c r="MDD23" s="133"/>
      <c r="MDE23" s="133"/>
      <c r="MDF23" s="133"/>
      <c r="MDG23" s="133"/>
      <c r="MDH23" s="133"/>
      <c r="MDI23" s="133"/>
      <c r="MDJ23" s="133"/>
      <c r="MDK23" s="133"/>
      <c r="MDL23" s="133"/>
      <c r="MDM23" s="133"/>
      <c r="MDN23" s="133"/>
      <c r="MDO23" s="133"/>
      <c r="MDP23" s="133"/>
      <c r="MDQ23" s="133"/>
      <c r="MDR23" s="133"/>
      <c r="MDS23" s="133"/>
      <c r="MDT23" s="133"/>
      <c r="MDU23" s="133"/>
      <c r="MDV23" s="133"/>
      <c r="MDW23" s="133"/>
      <c r="MDX23" s="133"/>
      <c r="MDY23" s="133"/>
      <c r="MDZ23" s="133"/>
      <c r="MEA23" s="133"/>
      <c r="MEB23" s="133"/>
      <c r="MEC23" s="133"/>
      <c r="MED23" s="133"/>
      <c r="MEE23" s="133"/>
      <c r="MEF23" s="133"/>
      <c r="MEG23" s="133"/>
      <c r="MEH23" s="133"/>
      <c r="MEI23" s="133"/>
      <c r="MEJ23" s="133"/>
      <c r="MEK23" s="133"/>
      <c r="MEL23" s="133"/>
      <c r="MEM23" s="133"/>
      <c r="MEN23" s="133"/>
      <c r="MEO23" s="133"/>
      <c r="MEP23" s="133"/>
      <c r="MEQ23" s="133"/>
      <c r="MER23" s="133"/>
      <c r="MES23" s="133"/>
      <c r="MET23" s="133"/>
      <c r="MEU23" s="133"/>
      <c r="MEV23" s="133"/>
      <c r="MEW23" s="133"/>
      <c r="MEX23" s="133"/>
      <c r="MEY23" s="133"/>
      <c r="MEZ23" s="133"/>
      <c r="MFA23" s="133"/>
      <c r="MFB23" s="133"/>
      <c r="MFC23" s="133"/>
      <c r="MFD23" s="133"/>
      <c r="MFE23" s="133"/>
      <c r="MFF23" s="133"/>
      <c r="MFG23" s="133"/>
      <c r="MFH23" s="133"/>
      <c r="MFI23" s="133"/>
      <c r="MFJ23" s="133"/>
      <c r="MFK23" s="133"/>
      <c r="MFL23" s="133"/>
      <c r="MFM23" s="133"/>
      <c r="MFN23" s="133"/>
      <c r="MFO23" s="133"/>
      <c r="MFP23" s="133"/>
      <c r="MFQ23" s="133"/>
      <c r="MFR23" s="133"/>
      <c r="MFS23" s="133"/>
      <c r="MFT23" s="133"/>
      <c r="MFU23" s="133"/>
      <c r="MFV23" s="133"/>
      <c r="MFW23" s="133"/>
      <c r="MFX23" s="133"/>
      <c r="MFY23" s="133"/>
      <c r="MFZ23" s="133"/>
      <c r="MGA23" s="133"/>
      <c r="MGB23" s="133"/>
      <c r="MGC23" s="133"/>
      <c r="MGD23" s="133"/>
      <c r="MGE23" s="133"/>
      <c r="MGF23" s="133"/>
      <c r="MGG23" s="133"/>
      <c r="MGH23" s="133"/>
      <c r="MGI23" s="133"/>
      <c r="MGJ23" s="133"/>
      <c r="MGK23" s="133"/>
      <c r="MGL23" s="133"/>
      <c r="MGM23" s="133"/>
      <c r="MGN23" s="133"/>
      <c r="MGO23" s="133"/>
      <c r="MGP23" s="133"/>
      <c r="MGQ23" s="133"/>
      <c r="MGR23" s="133"/>
      <c r="MGS23" s="133"/>
      <c r="MGT23" s="133"/>
      <c r="MGU23" s="133"/>
      <c r="MGV23" s="133"/>
      <c r="MGW23" s="133"/>
      <c r="MGX23" s="133"/>
      <c r="MGY23" s="133"/>
      <c r="MGZ23" s="133"/>
      <c r="MHA23" s="133"/>
      <c r="MHB23" s="133"/>
      <c r="MHC23" s="133"/>
      <c r="MHD23" s="133"/>
      <c r="MHE23" s="133"/>
      <c r="MHF23" s="133"/>
      <c r="MHG23" s="133"/>
      <c r="MHH23" s="133"/>
      <c r="MHI23" s="133"/>
      <c r="MHJ23" s="133"/>
      <c r="MHK23" s="133"/>
      <c r="MHL23" s="133"/>
      <c r="MHM23" s="133"/>
      <c r="MHN23" s="133"/>
      <c r="MHO23" s="133"/>
      <c r="MHP23" s="133"/>
      <c r="MHQ23" s="133"/>
      <c r="MHR23" s="133"/>
      <c r="MHS23" s="133"/>
      <c r="MHT23" s="133"/>
      <c r="MHU23" s="133"/>
      <c r="MHV23" s="133"/>
      <c r="MHW23" s="133"/>
      <c r="MHX23" s="133"/>
      <c r="MHY23" s="133"/>
      <c r="MHZ23" s="133"/>
      <c r="MIA23" s="133"/>
      <c r="MIB23" s="133"/>
      <c r="MIC23" s="133"/>
      <c r="MID23" s="133"/>
      <c r="MIE23" s="133"/>
      <c r="MIF23" s="133"/>
      <c r="MIG23" s="133"/>
      <c r="MIH23" s="133"/>
      <c r="MII23" s="133"/>
      <c r="MIJ23" s="133"/>
      <c r="MIK23" s="133"/>
      <c r="MIL23" s="133"/>
      <c r="MIM23" s="133"/>
      <c r="MIN23" s="133"/>
      <c r="MIO23" s="133"/>
      <c r="MIP23" s="133"/>
      <c r="MIQ23" s="133"/>
      <c r="MIR23" s="133"/>
      <c r="MIS23" s="133"/>
      <c r="MIT23" s="133"/>
      <c r="MIU23" s="133"/>
      <c r="MIV23" s="133"/>
      <c r="MIW23" s="133"/>
      <c r="MIX23" s="133"/>
      <c r="MIY23" s="133"/>
      <c r="MIZ23" s="133"/>
      <c r="MJA23" s="133"/>
      <c r="MJB23" s="133"/>
      <c r="MJC23" s="133"/>
      <c r="MJD23" s="133"/>
      <c r="MJE23" s="133"/>
      <c r="MJF23" s="133"/>
      <c r="MJG23" s="133"/>
      <c r="MJH23" s="133"/>
      <c r="MJI23" s="133"/>
      <c r="MJJ23" s="133"/>
      <c r="MJK23" s="133"/>
      <c r="MJL23" s="133"/>
      <c r="MJM23" s="133"/>
      <c r="MJN23" s="133"/>
      <c r="MJO23" s="133"/>
      <c r="MJP23" s="133"/>
      <c r="MJQ23" s="133"/>
      <c r="MJR23" s="133"/>
      <c r="MJS23" s="133"/>
      <c r="MJT23" s="133"/>
      <c r="MJU23" s="133"/>
      <c r="MJV23" s="133"/>
      <c r="MJW23" s="133"/>
      <c r="MJX23" s="133"/>
      <c r="MJY23" s="133"/>
      <c r="MJZ23" s="133"/>
      <c r="MKA23" s="133"/>
      <c r="MKB23" s="133"/>
      <c r="MKC23" s="133"/>
      <c r="MKD23" s="133"/>
      <c r="MKE23" s="133"/>
      <c r="MKF23" s="133"/>
      <c r="MKG23" s="133"/>
      <c r="MKH23" s="133"/>
      <c r="MKI23" s="133"/>
      <c r="MKJ23" s="133"/>
      <c r="MKK23" s="133"/>
      <c r="MKL23" s="133"/>
      <c r="MKM23" s="133"/>
      <c r="MKN23" s="133"/>
      <c r="MKO23" s="133"/>
      <c r="MKP23" s="133"/>
      <c r="MKQ23" s="133"/>
      <c r="MKR23" s="133"/>
      <c r="MKS23" s="133"/>
      <c r="MKT23" s="133"/>
      <c r="MKU23" s="133"/>
      <c r="MKV23" s="133"/>
      <c r="MKW23" s="133"/>
      <c r="MKX23" s="133"/>
      <c r="MKY23" s="133"/>
      <c r="MKZ23" s="133"/>
      <c r="MLA23" s="133"/>
      <c r="MLB23" s="133"/>
      <c r="MLC23" s="133"/>
      <c r="MLD23" s="133"/>
      <c r="MLE23" s="133"/>
      <c r="MLF23" s="133"/>
      <c r="MLG23" s="133"/>
      <c r="MLH23" s="133"/>
      <c r="MLI23" s="133"/>
      <c r="MLJ23" s="133"/>
      <c r="MLK23" s="133"/>
      <c r="MLL23" s="133"/>
      <c r="MLM23" s="133"/>
      <c r="MLN23" s="133"/>
      <c r="MLO23" s="133"/>
      <c r="MLP23" s="133"/>
      <c r="MLQ23" s="133"/>
      <c r="MLR23" s="133"/>
      <c r="MLS23" s="133"/>
      <c r="MLT23" s="133"/>
      <c r="MLU23" s="133"/>
      <c r="MLV23" s="133"/>
      <c r="MLW23" s="133"/>
      <c r="MLX23" s="133"/>
      <c r="MLY23" s="133"/>
      <c r="MLZ23" s="133"/>
      <c r="MMA23" s="133"/>
      <c r="MMB23" s="133"/>
      <c r="MMC23" s="133"/>
      <c r="MMD23" s="133"/>
      <c r="MME23" s="133"/>
      <c r="MMF23" s="133"/>
      <c r="MMG23" s="133"/>
      <c r="MMH23" s="133"/>
      <c r="MMI23" s="133"/>
      <c r="MMJ23" s="133"/>
      <c r="MMK23" s="133"/>
      <c r="MML23" s="133"/>
      <c r="MMM23" s="133"/>
      <c r="MMN23" s="133"/>
      <c r="MMO23" s="133"/>
      <c r="MMP23" s="133"/>
      <c r="MMQ23" s="133"/>
      <c r="MMR23" s="133"/>
      <c r="MMS23" s="133"/>
      <c r="MMT23" s="133"/>
      <c r="MMU23" s="133"/>
      <c r="MMV23" s="133"/>
      <c r="MMW23" s="133"/>
      <c r="MMX23" s="133"/>
      <c r="MMY23" s="133"/>
      <c r="MMZ23" s="133"/>
      <c r="MNA23" s="133"/>
      <c r="MNB23" s="133"/>
      <c r="MNC23" s="133"/>
      <c r="MND23" s="133"/>
      <c r="MNE23" s="133"/>
      <c r="MNF23" s="133"/>
      <c r="MNG23" s="133"/>
      <c r="MNH23" s="133"/>
      <c r="MNI23" s="133"/>
      <c r="MNJ23" s="133"/>
      <c r="MNK23" s="133"/>
      <c r="MNL23" s="133"/>
      <c r="MNM23" s="133"/>
      <c r="MNN23" s="133"/>
      <c r="MNO23" s="133"/>
      <c r="MNP23" s="133"/>
      <c r="MNQ23" s="133"/>
      <c r="MNR23" s="133"/>
      <c r="MNS23" s="133"/>
      <c r="MNT23" s="133"/>
      <c r="MNU23" s="133"/>
      <c r="MNV23" s="133"/>
      <c r="MNW23" s="133"/>
      <c r="MNX23" s="133"/>
      <c r="MNY23" s="133"/>
      <c r="MNZ23" s="133"/>
      <c r="MOA23" s="133"/>
      <c r="MOB23" s="133"/>
      <c r="MOC23" s="133"/>
      <c r="MOD23" s="133"/>
      <c r="MOE23" s="133"/>
      <c r="MOF23" s="133"/>
      <c r="MOG23" s="133"/>
      <c r="MOH23" s="133"/>
      <c r="MOI23" s="133"/>
      <c r="MOJ23" s="133"/>
      <c r="MOK23" s="133"/>
      <c r="MOL23" s="133"/>
      <c r="MOM23" s="133"/>
      <c r="MON23" s="133"/>
      <c r="MOO23" s="133"/>
      <c r="MOP23" s="133"/>
      <c r="MOQ23" s="133"/>
      <c r="MOR23" s="133"/>
      <c r="MOS23" s="133"/>
      <c r="MOT23" s="133"/>
      <c r="MOU23" s="133"/>
      <c r="MOV23" s="133"/>
      <c r="MOW23" s="133"/>
      <c r="MOX23" s="133"/>
      <c r="MOY23" s="133"/>
      <c r="MOZ23" s="133"/>
      <c r="MPA23" s="133"/>
      <c r="MPB23" s="133"/>
      <c r="MPC23" s="133"/>
      <c r="MPD23" s="133"/>
      <c r="MPE23" s="133"/>
      <c r="MPF23" s="133"/>
      <c r="MPG23" s="133"/>
      <c r="MPH23" s="133"/>
      <c r="MPI23" s="133"/>
      <c r="MPJ23" s="133"/>
      <c r="MPK23" s="133"/>
      <c r="MPL23" s="133"/>
      <c r="MPM23" s="133"/>
      <c r="MPN23" s="133"/>
      <c r="MPO23" s="133"/>
      <c r="MPP23" s="133"/>
      <c r="MPQ23" s="133"/>
      <c r="MPR23" s="133"/>
      <c r="MPS23" s="133"/>
      <c r="MPT23" s="133"/>
      <c r="MPU23" s="133"/>
      <c r="MPV23" s="133"/>
      <c r="MPW23" s="133"/>
      <c r="MPX23" s="133"/>
      <c r="MPY23" s="133"/>
      <c r="MPZ23" s="133"/>
      <c r="MQA23" s="133"/>
      <c r="MQB23" s="133"/>
      <c r="MQC23" s="133"/>
      <c r="MQD23" s="133"/>
      <c r="MQE23" s="133"/>
      <c r="MQF23" s="133"/>
      <c r="MQG23" s="133"/>
      <c r="MQH23" s="133"/>
      <c r="MQI23" s="133"/>
      <c r="MQJ23" s="133"/>
      <c r="MQK23" s="133"/>
      <c r="MQL23" s="133"/>
      <c r="MQM23" s="133"/>
      <c r="MQN23" s="133"/>
      <c r="MQO23" s="133"/>
      <c r="MQP23" s="133"/>
      <c r="MQQ23" s="133"/>
      <c r="MQR23" s="133"/>
      <c r="MQS23" s="133"/>
      <c r="MQT23" s="133"/>
      <c r="MQU23" s="133"/>
      <c r="MQV23" s="133"/>
      <c r="MQW23" s="133"/>
      <c r="MQX23" s="133"/>
      <c r="MQY23" s="133"/>
      <c r="MQZ23" s="133"/>
      <c r="MRA23" s="133"/>
      <c r="MRB23" s="133"/>
      <c r="MRC23" s="133"/>
      <c r="MRD23" s="133"/>
      <c r="MRE23" s="133"/>
      <c r="MRF23" s="133"/>
      <c r="MRG23" s="133"/>
      <c r="MRH23" s="133"/>
      <c r="MRI23" s="133"/>
      <c r="MRJ23" s="133"/>
      <c r="MRK23" s="133"/>
      <c r="MRL23" s="133"/>
      <c r="MRM23" s="133"/>
      <c r="MRN23" s="133"/>
      <c r="MRO23" s="133"/>
      <c r="MRP23" s="133"/>
      <c r="MRQ23" s="133"/>
      <c r="MRR23" s="133"/>
      <c r="MRS23" s="133"/>
      <c r="MRT23" s="133"/>
      <c r="MRU23" s="133"/>
      <c r="MRV23" s="133"/>
      <c r="MRW23" s="133"/>
      <c r="MRX23" s="133"/>
      <c r="MRY23" s="133"/>
      <c r="MRZ23" s="133"/>
      <c r="MSA23" s="133"/>
      <c r="MSB23" s="133"/>
      <c r="MSC23" s="133"/>
      <c r="MSD23" s="133"/>
      <c r="MSE23" s="133"/>
      <c r="MSF23" s="133"/>
      <c r="MSG23" s="133"/>
      <c r="MSH23" s="133"/>
      <c r="MSI23" s="133"/>
      <c r="MSJ23" s="133"/>
      <c r="MSK23" s="133"/>
      <c r="MSL23" s="133"/>
      <c r="MSM23" s="133"/>
      <c r="MSN23" s="133"/>
      <c r="MSO23" s="133"/>
      <c r="MSP23" s="133"/>
      <c r="MSQ23" s="133"/>
      <c r="MSR23" s="133"/>
      <c r="MSS23" s="133"/>
      <c r="MST23" s="133"/>
      <c r="MSU23" s="133"/>
      <c r="MSV23" s="133"/>
      <c r="MSW23" s="133"/>
      <c r="MSX23" s="133"/>
      <c r="MSY23" s="133"/>
      <c r="MSZ23" s="133"/>
      <c r="MTA23" s="133"/>
      <c r="MTB23" s="133"/>
      <c r="MTC23" s="133"/>
      <c r="MTD23" s="133"/>
      <c r="MTE23" s="133"/>
      <c r="MTF23" s="133"/>
      <c r="MTG23" s="133"/>
      <c r="MTH23" s="133"/>
      <c r="MTI23" s="133"/>
      <c r="MTJ23" s="133"/>
      <c r="MTK23" s="133"/>
      <c r="MTL23" s="133"/>
      <c r="MTM23" s="133"/>
      <c r="MTN23" s="133"/>
      <c r="MTO23" s="133"/>
      <c r="MTP23" s="133"/>
      <c r="MTQ23" s="133"/>
      <c r="MTR23" s="133"/>
      <c r="MTS23" s="133"/>
      <c r="MTT23" s="133"/>
      <c r="MTU23" s="133"/>
      <c r="MTV23" s="133"/>
      <c r="MTW23" s="133"/>
      <c r="MTX23" s="133"/>
      <c r="MTY23" s="133"/>
      <c r="MTZ23" s="133"/>
      <c r="MUA23" s="133"/>
      <c r="MUB23" s="133"/>
      <c r="MUC23" s="133"/>
      <c r="MUD23" s="133"/>
      <c r="MUE23" s="133"/>
      <c r="MUF23" s="133"/>
      <c r="MUG23" s="133"/>
      <c r="MUH23" s="133"/>
      <c r="MUI23" s="133"/>
      <c r="MUJ23" s="133"/>
      <c r="MUK23" s="133"/>
      <c r="MUL23" s="133"/>
      <c r="MUM23" s="133"/>
      <c r="MUN23" s="133"/>
      <c r="MUO23" s="133"/>
      <c r="MUP23" s="133"/>
      <c r="MUQ23" s="133"/>
      <c r="MUR23" s="133"/>
      <c r="MUS23" s="133"/>
      <c r="MUT23" s="133"/>
      <c r="MUU23" s="133"/>
      <c r="MUV23" s="133"/>
      <c r="MUW23" s="133"/>
      <c r="MUX23" s="133"/>
      <c r="MUY23" s="133"/>
      <c r="MUZ23" s="133"/>
      <c r="MVA23" s="133"/>
      <c r="MVB23" s="133"/>
      <c r="MVC23" s="133"/>
      <c r="MVD23" s="133"/>
      <c r="MVE23" s="133"/>
      <c r="MVF23" s="133"/>
      <c r="MVG23" s="133"/>
      <c r="MVH23" s="133"/>
      <c r="MVI23" s="133"/>
      <c r="MVJ23" s="133"/>
      <c r="MVK23" s="133"/>
      <c r="MVL23" s="133"/>
      <c r="MVM23" s="133"/>
      <c r="MVN23" s="133"/>
      <c r="MVO23" s="133"/>
      <c r="MVP23" s="133"/>
      <c r="MVQ23" s="133"/>
      <c r="MVR23" s="133"/>
      <c r="MVS23" s="133"/>
      <c r="MVT23" s="133"/>
      <c r="MVU23" s="133"/>
      <c r="MVV23" s="133"/>
      <c r="MVW23" s="133"/>
      <c r="MVX23" s="133"/>
      <c r="MVY23" s="133"/>
      <c r="MVZ23" s="133"/>
      <c r="MWA23" s="133"/>
      <c r="MWB23" s="133"/>
      <c r="MWC23" s="133"/>
      <c r="MWD23" s="133"/>
      <c r="MWE23" s="133"/>
      <c r="MWF23" s="133"/>
      <c r="MWG23" s="133"/>
      <c r="MWH23" s="133"/>
      <c r="MWI23" s="133"/>
      <c r="MWJ23" s="133"/>
      <c r="MWK23" s="133"/>
      <c r="MWL23" s="133"/>
      <c r="MWM23" s="133"/>
      <c r="MWN23" s="133"/>
      <c r="MWO23" s="133"/>
      <c r="MWP23" s="133"/>
      <c r="MWQ23" s="133"/>
      <c r="MWR23" s="133"/>
      <c r="MWS23" s="133"/>
      <c r="MWT23" s="133"/>
      <c r="MWU23" s="133"/>
      <c r="MWV23" s="133"/>
      <c r="MWW23" s="133"/>
      <c r="MWX23" s="133"/>
      <c r="MWY23" s="133"/>
      <c r="MWZ23" s="133"/>
      <c r="MXA23" s="133"/>
      <c r="MXB23" s="133"/>
      <c r="MXC23" s="133"/>
      <c r="MXD23" s="133"/>
      <c r="MXE23" s="133"/>
      <c r="MXF23" s="133"/>
      <c r="MXG23" s="133"/>
      <c r="MXH23" s="133"/>
      <c r="MXI23" s="133"/>
      <c r="MXJ23" s="133"/>
      <c r="MXK23" s="133"/>
      <c r="MXL23" s="133"/>
      <c r="MXM23" s="133"/>
      <c r="MXN23" s="133"/>
      <c r="MXO23" s="133"/>
      <c r="MXP23" s="133"/>
      <c r="MXQ23" s="133"/>
      <c r="MXR23" s="133"/>
      <c r="MXS23" s="133"/>
      <c r="MXT23" s="133"/>
      <c r="MXU23" s="133"/>
      <c r="MXV23" s="133"/>
      <c r="MXW23" s="133"/>
      <c r="MXX23" s="133"/>
      <c r="MXY23" s="133"/>
      <c r="MXZ23" s="133"/>
      <c r="MYA23" s="133"/>
      <c r="MYB23" s="133"/>
      <c r="MYC23" s="133"/>
      <c r="MYD23" s="133"/>
      <c r="MYE23" s="133"/>
      <c r="MYF23" s="133"/>
      <c r="MYG23" s="133"/>
      <c r="MYH23" s="133"/>
      <c r="MYI23" s="133"/>
      <c r="MYJ23" s="133"/>
      <c r="MYK23" s="133"/>
      <c r="MYL23" s="133"/>
      <c r="MYM23" s="133"/>
      <c r="MYN23" s="133"/>
      <c r="MYO23" s="133"/>
      <c r="MYP23" s="133"/>
      <c r="MYQ23" s="133"/>
      <c r="MYR23" s="133"/>
      <c r="MYS23" s="133"/>
      <c r="MYT23" s="133"/>
      <c r="MYU23" s="133"/>
      <c r="MYV23" s="133"/>
      <c r="MYW23" s="133"/>
      <c r="MYX23" s="133"/>
      <c r="MYY23" s="133"/>
      <c r="MYZ23" s="133"/>
      <c r="MZA23" s="133"/>
      <c r="MZB23" s="133"/>
      <c r="MZC23" s="133"/>
      <c r="MZD23" s="133"/>
      <c r="MZE23" s="133"/>
      <c r="MZF23" s="133"/>
      <c r="MZG23" s="133"/>
      <c r="MZH23" s="133"/>
      <c r="MZI23" s="133"/>
      <c r="MZJ23" s="133"/>
      <c r="MZK23" s="133"/>
      <c r="MZL23" s="133"/>
      <c r="MZM23" s="133"/>
      <c r="MZN23" s="133"/>
      <c r="MZO23" s="133"/>
      <c r="MZP23" s="133"/>
      <c r="MZQ23" s="133"/>
      <c r="MZR23" s="133"/>
      <c r="MZS23" s="133"/>
      <c r="MZT23" s="133"/>
      <c r="MZU23" s="133"/>
      <c r="MZV23" s="133"/>
      <c r="MZW23" s="133"/>
      <c r="MZX23" s="133"/>
      <c r="MZY23" s="133"/>
      <c r="MZZ23" s="133"/>
      <c r="NAA23" s="133"/>
      <c r="NAB23" s="133"/>
      <c r="NAC23" s="133"/>
      <c r="NAD23" s="133"/>
      <c r="NAE23" s="133"/>
      <c r="NAF23" s="133"/>
      <c r="NAG23" s="133"/>
      <c r="NAH23" s="133"/>
      <c r="NAI23" s="133"/>
      <c r="NAJ23" s="133"/>
      <c r="NAK23" s="133"/>
      <c r="NAL23" s="133"/>
      <c r="NAM23" s="133"/>
      <c r="NAN23" s="133"/>
      <c r="NAO23" s="133"/>
      <c r="NAP23" s="133"/>
      <c r="NAQ23" s="133"/>
      <c r="NAR23" s="133"/>
      <c r="NAS23" s="133"/>
      <c r="NAT23" s="133"/>
      <c r="NAU23" s="133"/>
      <c r="NAV23" s="133"/>
      <c r="NAW23" s="133"/>
      <c r="NAX23" s="133"/>
      <c r="NAY23" s="133"/>
      <c r="NAZ23" s="133"/>
      <c r="NBA23" s="133"/>
      <c r="NBB23" s="133"/>
      <c r="NBC23" s="133"/>
      <c r="NBD23" s="133"/>
      <c r="NBE23" s="133"/>
      <c r="NBF23" s="133"/>
      <c r="NBG23" s="133"/>
      <c r="NBH23" s="133"/>
      <c r="NBI23" s="133"/>
      <c r="NBJ23" s="133"/>
      <c r="NBK23" s="133"/>
      <c r="NBL23" s="133"/>
      <c r="NBM23" s="133"/>
      <c r="NBN23" s="133"/>
      <c r="NBO23" s="133"/>
      <c r="NBP23" s="133"/>
      <c r="NBQ23" s="133"/>
      <c r="NBR23" s="133"/>
      <c r="NBS23" s="133"/>
      <c r="NBT23" s="133"/>
      <c r="NBU23" s="133"/>
      <c r="NBV23" s="133"/>
      <c r="NBW23" s="133"/>
      <c r="NBX23" s="133"/>
      <c r="NBY23" s="133"/>
      <c r="NBZ23" s="133"/>
      <c r="NCA23" s="133"/>
      <c r="NCB23" s="133"/>
      <c r="NCC23" s="133"/>
      <c r="NCD23" s="133"/>
      <c r="NCE23" s="133"/>
      <c r="NCF23" s="133"/>
      <c r="NCG23" s="133"/>
      <c r="NCH23" s="133"/>
      <c r="NCI23" s="133"/>
      <c r="NCJ23" s="133"/>
      <c r="NCK23" s="133"/>
      <c r="NCL23" s="133"/>
      <c r="NCM23" s="133"/>
      <c r="NCN23" s="133"/>
      <c r="NCO23" s="133"/>
      <c r="NCP23" s="133"/>
      <c r="NCQ23" s="133"/>
      <c r="NCR23" s="133"/>
      <c r="NCS23" s="133"/>
      <c r="NCT23" s="133"/>
      <c r="NCU23" s="133"/>
      <c r="NCV23" s="133"/>
      <c r="NCW23" s="133"/>
      <c r="NCX23" s="133"/>
      <c r="NCY23" s="133"/>
      <c r="NCZ23" s="133"/>
      <c r="NDA23" s="133"/>
      <c r="NDB23" s="133"/>
      <c r="NDC23" s="133"/>
      <c r="NDD23" s="133"/>
      <c r="NDE23" s="133"/>
      <c r="NDF23" s="133"/>
      <c r="NDG23" s="133"/>
      <c r="NDH23" s="133"/>
      <c r="NDI23" s="133"/>
      <c r="NDJ23" s="133"/>
      <c r="NDK23" s="133"/>
      <c r="NDL23" s="133"/>
      <c r="NDM23" s="133"/>
      <c r="NDN23" s="133"/>
      <c r="NDO23" s="133"/>
      <c r="NDP23" s="133"/>
      <c r="NDQ23" s="133"/>
      <c r="NDR23" s="133"/>
      <c r="NDS23" s="133"/>
      <c r="NDT23" s="133"/>
      <c r="NDU23" s="133"/>
      <c r="NDV23" s="133"/>
      <c r="NDW23" s="133"/>
      <c r="NDX23" s="133"/>
      <c r="NDY23" s="133"/>
      <c r="NDZ23" s="133"/>
      <c r="NEA23" s="133"/>
      <c r="NEB23" s="133"/>
      <c r="NEC23" s="133"/>
      <c r="NED23" s="133"/>
      <c r="NEE23" s="133"/>
      <c r="NEF23" s="133"/>
      <c r="NEG23" s="133"/>
      <c r="NEH23" s="133"/>
      <c r="NEI23" s="133"/>
      <c r="NEJ23" s="133"/>
      <c r="NEK23" s="133"/>
      <c r="NEL23" s="133"/>
      <c r="NEM23" s="133"/>
      <c r="NEN23" s="133"/>
      <c r="NEO23" s="133"/>
      <c r="NEP23" s="133"/>
      <c r="NEQ23" s="133"/>
      <c r="NER23" s="133"/>
      <c r="NES23" s="133"/>
      <c r="NET23" s="133"/>
      <c r="NEU23" s="133"/>
      <c r="NEV23" s="133"/>
      <c r="NEW23" s="133"/>
      <c r="NEX23" s="133"/>
      <c r="NEY23" s="133"/>
      <c r="NEZ23" s="133"/>
      <c r="NFA23" s="133"/>
      <c r="NFB23" s="133"/>
      <c r="NFC23" s="133"/>
      <c r="NFD23" s="133"/>
      <c r="NFE23" s="133"/>
      <c r="NFF23" s="133"/>
      <c r="NFG23" s="133"/>
      <c r="NFH23" s="133"/>
      <c r="NFI23" s="133"/>
      <c r="NFJ23" s="133"/>
      <c r="NFK23" s="133"/>
      <c r="NFL23" s="133"/>
      <c r="NFM23" s="133"/>
      <c r="NFN23" s="133"/>
      <c r="NFO23" s="133"/>
      <c r="NFP23" s="133"/>
      <c r="NFQ23" s="133"/>
      <c r="NFR23" s="133"/>
      <c r="NFS23" s="133"/>
      <c r="NFT23" s="133"/>
      <c r="NFU23" s="133"/>
      <c r="NFV23" s="133"/>
      <c r="NFW23" s="133"/>
      <c r="NFX23" s="133"/>
      <c r="NFY23" s="133"/>
      <c r="NFZ23" s="133"/>
      <c r="NGA23" s="133"/>
      <c r="NGB23" s="133"/>
      <c r="NGC23" s="133"/>
      <c r="NGD23" s="133"/>
      <c r="NGE23" s="133"/>
      <c r="NGF23" s="133"/>
      <c r="NGG23" s="133"/>
      <c r="NGH23" s="133"/>
      <c r="NGI23" s="133"/>
      <c r="NGJ23" s="133"/>
      <c r="NGK23" s="133"/>
      <c r="NGL23" s="133"/>
      <c r="NGM23" s="133"/>
      <c r="NGN23" s="133"/>
      <c r="NGO23" s="133"/>
      <c r="NGP23" s="133"/>
      <c r="NGQ23" s="133"/>
      <c r="NGR23" s="133"/>
      <c r="NGS23" s="133"/>
      <c r="NGT23" s="133"/>
      <c r="NGU23" s="133"/>
      <c r="NGV23" s="133"/>
      <c r="NGW23" s="133"/>
      <c r="NGX23" s="133"/>
      <c r="NGY23" s="133"/>
      <c r="NGZ23" s="133"/>
      <c r="NHA23" s="133"/>
      <c r="NHB23" s="133"/>
      <c r="NHC23" s="133"/>
      <c r="NHD23" s="133"/>
      <c r="NHE23" s="133"/>
      <c r="NHF23" s="133"/>
      <c r="NHG23" s="133"/>
      <c r="NHH23" s="133"/>
      <c r="NHI23" s="133"/>
      <c r="NHJ23" s="133"/>
      <c r="NHK23" s="133"/>
      <c r="NHL23" s="133"/>
      <c r="NHM23" s="133"/>
      <c r="NHN23" s="133"/>
      <c r="NHO23" s="133"/>
      <c r="NHP23" s="133"/>
      <c r="NHQ23" s="133"/>
      <c r="NHR23" s="133"/>
      <c r="NHS23" s="133"/>
      <c r="NHT23" s="133"/>
      <c r="NHU23" s="133"/>
      <c r="NHV23" s="133"/>
      <c r="NHW23" s="133"/>
      <c r="NHX23" s="133"/>
      <c r="NHY23" s="133"/>
      <c r="NHZ23" s="133"/>
      <c r="NIA23" s="133"/>
      <c r="NIB23" s="133"/>
      <c r="NIC23" s="133"/>
      <c r="NID23" s="133"/>
      <c r="NIE23" s="133"/>
      <c r="NIF23" s="133"/>
      <c r="NIG23" s="133"/>
      <c r="NIH23" s="133"/>
      <c r="NII23" s="133"/>
      <c r="NIJ23" s="133"/>
      <c r="NIK23" s="133"/>
      <c r="NIL23" s="133"/>
      <c r="NIM23" s="133"/>
      <c r="NIN23" s="133"/>
      <c r="NIO23" s="133"/>
      <c r="NIP23" s="133"/>
      <c r="NIQ23" s="133"/>
      <c r="NIR23" s="133"/>
      <c r="NIS23" s="133"/>
      <c r="NIT23" s="133"/>
      <c r="NIU23" s="133"/>
      <c r="NIV23" s="133"/>
      <c r="NIW23" s="133"/>
      <c r="NIX23" s="133"/>
      <c r="NIY23" s="133"/>
      <c r="NIZ23" s="133"/>
      <c r="NJA23" s="133"/>
      <c r="NJB23" s="133"/>
      <c r="NJC23" s="133"/>
      <c r="NJD23" s="133"/>
      <c r="NJE23" s="133"/>
      <c r="NJF23" s="133"/>
      <c r="NJG23" s="133"/>
      <c r="NJH23" s="133"/>
      <c r="NJI23" s="133"/>
      <c r="NJJ23" s="133"/>
      <c r="NJK23" s="133"/>
      <c r="NJL23" s="133"/>
      <c r="NJM23" s="133"/>
      <c r="NJN23" s="133"/>
      <c r="NJO23" s="133"/>
      <c r="NJP23" s="133"/>
      <c r="NJQ23" s="133"/>
      <c r="NJR23" s="133"/>
      <c r="NJS23" s="133"/>
      <c r="NJT23" s="133"/>
      <c r="NJU23" s="133"/>
      <c r="NJV23" s="133"/>
      <c r="NJW23" s="133"/>
      <c r="NJX23" s="133"/>
      <c r="NJY23" s="133"/>
      <c r="NJZ23" s="133"/>
      <c r="NKA23" s="133"/>
      <c r="NKB23" s="133"/>
      <c r="NKC23" s="133"/>
      <c r="NKD23" s="133"/>
      <c r="NKE23" s="133"/>
      <c r="NKF23" s="133"/>
      <c r="NKG23" s="133"/>
      <c r="NKH23" s="133"/>
      <c r="NKI23" s="133"/>
      <c r="NKJ23" s="133"/>
      <c r="NKK23" s="133"/>
      <c r="NKL23" s="133"/>
      <c r="NKM23" s="133"/>
      <c r="NKN23" s="133"/>
      <c r="NKO23" s="133"/>
      <c r="NKP23" s="133"/>
      <c r="NKQ23" s="133"/>
      <c r="NKR23" s="133"/>
      <c r="NKS23" s="133"/>
      <c r="NKT23" s="133"/>
      <c r="NKU23" s="133"/>
      <c r="NKV23" s="133"/>
      <c r="NKW23" s="133"/>
      <c r="NKX23" s="133"/>
      <c r="NKY23" s="133"/>
      <c r="NKZ23" s="133"/>
      <c r="NLA23" s="133"/>
      <c r="NLB23" s="133"/>
      <c r="NLC23" s="133"/>
      <c r="NLD23" s="133"/>
      <c r="NLE23" s="133"/>
      <c r="NLF23" s="133"/>
      <c r="NLG23" s="133"/>
      <c r="NLH23" s="133"/>
      <c r="NLI23" s="133"/>
      <c r="NLJ23" s="133"/>
      <c r="NLK23" s="133"/>
      <c r="NLL23" s="133"/>
      <c r="NLM23" s="133"/>
      <c r="NLN23" s="133"/>
      <c r="NLO23" s="133"/>
      <c r="NLP23" s="133"/>
      <c r="NLQ23" s="133"/>
      <c r="NLR23" s="133"/>
      <c r="NLS23" s="133"/>
      <c r="NLT23" s="133"/>
      <c r="NLU23" s="133"/>
      <c r="NLV23" s="133"/>
      <c r="NLW23" s="133"/>
      <c r="NLX23" s="133"/>
      <c r="NLY23" s="133"/>
      <c r="NLZ23" s="133"/>
      <c r="NMA23" s="133"/>
      <c r="NMB23" s="133"/>
      <c r="NMC23" s="133"/>
      <c r="NMD23" s="133"/>
      <c r="NME23" s="133"/>
      <c r="NMF23" s="133"/>
      <c r="NMG23" s="133"/>
      <c r="NMH23" s="133"/>
      <c r="NMI23" s="133"/>
      <c r="NMJ23" s="133"/>
      <c r="NMK23" s="133"/>
      <c r="NML23" s="133"/>
      <c r="NMM23" s="133"/>
      <c r="NMN23" s="133"/>
      <c r="NMO23" s="133"/>
      <c r="NMP23" s="133"/>
      <c r="NMQ23" s="133"/>
      <c r="NMR23" s="133"/>
      <c r="NMS23" s="133"/>
      <c r="NMT23" s="133"/>
      <c r="NMU23" s="133"/>
      <c r="NMV23" s="133"/>
      <c r="NMW23" s="133"/>
      <c r="NMX23" s="133"/>
      <c r="NMY23" s="133"/>
      <c r="NMZ23" s="133"/>
      <c r="NNA23" s="133"/>
      <c r="NNB23" s="133"/>
      <c r="NNC23" s="133"/>
      <c r="NND23" s="133"/>
      <c r="NNE23" s="133"/>
      <c r="NNF23" s="133"/>
      <c r="NNG23" s="133"/>
      <c r="NNH23" s="133"/>
      <c r="NNI23" s="133"/>
      <c r="NNJ23" s="133"/>
      <c r="NNK23" s="133"/>
      <c r="NNL23" s="133"/>
      <c r="NNM23" s="133"/>
      <c r="NNN23" s="133"/>
      <c r="NNO23" s="133"/>
      <c r="NNP23" s="133"/>
      <c r="NNQ23" s="133"/>
      <c r="NNR23" s="133"/>
      <c r="NNS23" s="133"/>
      <c r="NNT23" s="133"/>
      <c r="NNU23" s="133"/>
      <c r="NNV23" s="133"/>
      <c r="NNW23" s="133"/>
      <c r="NNX23" s="133"/>
      <c r="NNY23" s="133"/>
      <c r="NNZ23" s="133"/>
      <c r="NOA23" s="133"/>
      <c r="NOB23" s="133"/>
      <c r="NOC23" s="133"/>
      <c r="NOD23" s="133"/>
      <c r="NOE23" s="133"/>
      <c r="NOF23" s="133"/>
      <c r="NOG23" s="133"/>
      <c r="NOH23" s="133"/>
      <c r="NOI23" s="133"/>
      <c r="NOJ23" s="133"/>
      <c r="NOK23" s="133"/>
      <c r="NOL23" s="133"/>
      <c r="NOM23" s="133"/>
      <c r="NON23" s="133"/>
      <c r="NOO23" s="133"/>
      <c r="NOP23" s="133"/>
      <c r="NOQ23" s="133"/>
      <c r="NOR23" s="133"/>
      <c r="NOS23" s="133"/>
      <c r="NOT23" s="133"/>
      <c r="NOU23" s="133"/>
      <c r="NOV23" s="133"/>
      <c r="NOW23" s="133"/>
      <c r="NOX23" s="133"/>
      <c r="NOY23" s="133"/>
      <c r="NOZ23" s="133"/>
      <c r="NPA23" s="133"/>
      <c r="NPB23" s="133"/>
      <c r="NPC23" s="133"/>
      <c r="NPD23" s="133"/>
      <c r="NPE23" s="133"/>
      <c r="NPF23" s="133"/>
      <c r="NPG23" s="133"/>
      <c r="NPH23" s="133"/>
      <c r="NPI23" s="133"/>
      <c r="NPJ23" s="133"/>
      <c r="NPK23" s="133"/>
      <c r="NPL23" s="133"/>
      <c r="NPM23" s="133"/>
      <c r="NPN23" s="133"/>
      <c r="NPO23" s="133"/>
      <c r="NPP23" s="133"/>
      <c r="NPQ23" s="133"/>
      <c r="NPR23" s="133"/>
      <c r="NPS23" s="133"/>
      <c r="NPT23" s="133"/>
      <c r="NPU23" s="133"/>
      <c r="NPV23" s="133"/>
      <c r="NPW23" s="133"/>
      <c r="NPX23" s="133"/>
      <c r="NPY23" s="133"/>
      <c r="NPZ23" s="133"/>
      <c r="NQA23" s="133"/>
      <c r="NQB23" s="133"/>
      <c r="NQC23" s="133"/>
      <c r="NQD23" s="133"/>
      <c r="NQE23" s="133"/>
      <c r="NQF23" s="133"/>
      <c r="NQG23" s="133"/>
      <c r="NQH23" s="133"/>
      <c r="NQI23" s="133"/>
      <c r="NQJ23" s="133"/>
      <c r="NQK23" s="133"/>
      <c r="NQL23" s="133"/>
      <c r="NQM23" s="133"/>
      <c r="NQN23" s="133"/>
      <c r="NQO23" s="133"/>
      <c r="NQP23" s="133"/>
      <c r="NQQ23" s="133"/>
      <c r="NQR23" s="133"/>
      <c r="NQS23" s="133"/>
      <c r="NQT23" s="133"/>
      <c r="NQU23" s="133"/>
      <c r="NQV23" s="133"/>
      <c r="NQW23" s="133"/>
      <c r="NQX23" s="133"/>
      <c r="NQY23" s="133"/>
      <c r="NQZ23" s="133"/>
      <c r="NRA23" s="133"/>
      <c r="NRB23" s="133"/>
      <c r="NRC23" s="133"/>
      <c r="NRD23" s="133"/>
      <c r="NRE23" s="133"/>
      <c r="NRF23" s="133"/>
      <c r="NRG23" s="133"/>
      <c r="NRH23" s="133"/>
      <c r="NRI23" s="133"/>
      <c r="NRJ23" s="133"/>
      <c r="NRK23" s="133"/>
      <c r="NRL23" s="133"/>
      <c r="NRM23" s="133"/>
      <c r="NRN23" s="133"/>
      <c r="NRO23" s="133"/>
      <c r="NRP23" s="133"/>
      <c r="NRQ23" s="133"/>
      <c r="NRR23" s="133"/>
      <c r="NRS23" s="133"/>
      <c r="NRT23" s="133"/>
      <c r="NRU23" s="133"/>
      <c r="NRV23" s="133"/>
      <c r="NRW23" s="133"/>
      <c r="NRX23" s="133"/>
      <c r="NRY23" s="133"/>
      <c r="NRZ23" s="133"/>
      <c r="NSA23" s="133"/>
      <c r="NSB23" s="133"/>
      <c r="NSC23" s="133"/>
      <c r="NSD23" s="133"/>
      <c r="NSE23" s="133"/>
      <c r="NSF23" s="133"/>
      <c r="NSG23" s="133"/>
      <c r="NSH23" s="133"/>
      <c r="NSI23" s="133"/>
      <c r="NSJ23" s="133"/>
      <c r="NSK23" s="133"/>
      <c r="NSL23" s="133"/>
      <c r="NSM23" s="133"/>
      <c r="NSN23" s="133"/>
      <c r="NSO23" s="133"/>
      <c r="NSP23" s="133"/>
      <c r="NSQ23" s="133"/>
      <c r="NSR23" s="133"/>
      <c r="NSS23" s="133"/>
      <c r="NST23" s="133"/>
      <c r="NSU23" s="133"/>
      <c r="NSV23" s="133"/>
      <c r="NSW23" s="133"/>
      <c r="NSX23" s="133"/>
      <c r="NSY23" s="133"/>
      <c r="NSZ23" s="133"/>
      <c r="NTA23" s="133"/>
      <c r="NTB23" s="133"/>
      <c r="NTC23" s="133"/>
      <c r="NTD23" s="133"/>
      <c r="NTE23" s="133"/>
      <c r="NTF23" s="133"/>
      <c r="NTG23" s="133"/>
      <c r="NTH23" s="133"/>
      <c r="NTI23" s="133"/>
      <c r="NTJ23" s="133"/>
      <c r="NTK23" s="133"/>
      <c r="NTL23" s="133"/>
      <c r="NTM23" s="133"/>
      <c r="NTN23" s="133"/>
      <c r="NTO23" s="133"/>
      <c r="NTP23" s="133"/>
      <c r="NTQ23" s="133"/>
      <c r="NTR23" s="133"/>
      <c r="NTS23" s="133"/>
      <c r="NTT23" s="133"/>
      <c r="NTU23" s="133"/>
      <c r="NTV23" s="133"/>
      <c r="NTW23" s="133"/>
      <c r="NTX23" s="133"/>
      <c r="NTY23" s="133"/>
      <c r="NTZ23" s="133"/>
      <c r="NUA23" s="133"/>
      <c r="NUB23" s="133"/>
      <c r="NUC23" s="133"/>
      <c r="NUD23" s="133"/>
      <c r="NUE23" s="133"/>
      <c r="NUF23" s="133"/>
      <c r="NUG23" s="133"/>
      <c r="NUH23" s="133"/>
      <c r="NUI23" s="133"/>
      <c r="NUJ23" s="133"/>
      <c r="NUK23" s="133"/>
      <c r="NUL23" s="133"/>
      <c r="NUM23" s="133"/>
      <c r="NUN23" s="133"/>
      <c r="NUO23" s="133"/>
      <c r="NUP23" s="133"/>
      <c r="NUQ23" s="133"/>
      <c r="NUR23" s="133"/>
      <c r="NUS23" s="133"/>
      <c r="NUT23" s="133"/>
      <c r="NUU23" s="133"/>
      <c r="NUV23" s="133"/>
      <c r="NUW23" s="133"/>
      <c r="NUX23" s="133"/>
      <c r="NUY23" s="133"/>
      <c r="NUZ23" s="133"/>
      <c r="NVA23" s="133"/>
      <c r="NVB23" s="133"/>
      <c r="NVC23" s="133"/>
      <c r="NVD23" s="133"/>
      <c r="NVE23" s="133"/>
      <c r="NVF23" s="133"/>
      <c r="NVG23" s="133"/>
      <c r="NVH23" s="133"/>
      <c r="NVI23" s="133"/>
      <c r="NVJ23" s="133"/>
      <c r="NVK23" s="133"/>
      <c r="NVL23" s="133"/>
      <c r="NVM23" s="133"/>
      <c r="NVN23" s="133"/>
      <c r="NVO23" s="133"/>
      <c r="NVP23" s="133"/>
      <c r="NVQ23" s="133"/>
      <c r="NVR23" s="133"/>
      <c r="NVS23" s="133"/>
      <c r="NVT23" s="133"/>
      <c r="NVU23" s="133"/>
      <c r="NVV23" s="133"/>
      <c r="NVW23" s="133"/>
      <c r="NVX23" s="133"/>
      <c r="NVY23" s="133"/>
      <c r="NVZ23" s="133"/>
      <c r="NWA23" s="133"/>
      <c r="NWB23" s="133"/>
      <c r="NWC23" s="133"/>
      <c r="NWD23" s="133"/>
      <c r="NWE23" s="133"/>
      <c r="NWF23" s="133"/>
      <c r="NWG23" s="133"/>
      <c r="NWH23" s="133"/>
      <c r="NWI23" s="133"/>
      <c r="NWJ23" s="133"/>
      <c r="NWK23" s="133"/>
      <c r="NWL23" s="133"/>
      <c r="NWM23" s="133"/>
      <c r="NWN23" s="133"/>
      <c r="NWO23" s="133"/>
      <c r="NWP23" s="133"/>
      <c r="NWQ23" s="133"/>
      <c r="NWR23" s="133"/>
      <c r="NWS23" s="133"/>
      <c r="NWT23" s="133"/>
      <c r="NWU23" s="133"/>
      <c r="NWV23" s="133"/>
      <c r="NWW23" s="133"/>
      <c r="NWX23" s="133"/>
      <c r="NWY23" s="133"/>
      <c r="NWZ23" s="133"/>
      <c r="NXA23" s="133"/>
      <c r="NXB23" s="133"/>
      <c r="NXC23" s="133"/>
      <c r="NXD23" s="133"/>
      <c r="NXE23" s="133"/>
      <c r="NXF23" s="133"/>
      <c r="NXG23" s="133"/>
      <c r="NXH23" s="133"/>
      <c r="NXI23" s="133"/>
      <c r="NXJ23" s="133"/>
      <c r="NXK23" s="133"/>
      <c r="NXL23" s="133"/>
      <c r="NXM23" s="133"/>
      <c r="NXN23" s="133"/>
      <c r="NXO23" s="133"/>
      <c r="NXP23" s="133"/>
      <c r="NXQ23" s="133"/>
      <c r="NXR23" s="133"/>
      <c r="NXS23" s="133"/>
      <c r="NXT23" s="133"/>
      <c r="NXU23" s="133"/>
      <c r="NXV23" s="133"/>
      <c r="NXW23" s="133"/>
      <c r="NXX23" s="133"/>
      <c r="NXY23" s="133"/>
      <c r="NXZ23" s="133"/>
      <c r="NYA23" s="133"/>
      <c r="NYB23" s="133"/>
      <c r="NYC23" s="133"/>
      <c r="NYD23" s="133"/>
      <c r="NYE23" s="133"/>
      <c r="NYF23" s="133"/>
      <c r="NYG23" s="133"/>
      <c r="NYH23" s="133"/>
      <c r="NYI23" s="133"/>
      <c r="NYJ23" s="133"/>
      <c r="NYK23" s="133"/>
      <c r="NYL23" s="133"/>
      <c r="NYM23" s="133"/>
      <c r="NYN23" s="133"/>
      <c r="NYO23" s="133"/>
      <c r="NYP23" s="133"/>
      <c r="NYQ23" s="133"/>
      <c r="NYR23" s="133"/>
      <c r="NYS23" s="133"/>
      <c r="NYT23" s="133"/>
      <c r="NYU23" s="133"/>
      <c r="NYV23" s="133"/>
      <c r="NYW23" s="133"/>
      <c r="NYX23" s="133"/>
      <c r="NYY23" s="133"/>
      <c r="NYZ23" s="133"/>
      <c r="NZA23" s="133"/>
      <c r="NZB23" s="133"/>
      <c r="NZC23" s="133"/>
      <c r="NZD23" s="133"/>
      <c r="NZE23" s="133"/>
      <c r="NZF23" s="133"/>
      <c r="NZG23" s="133"/>
      <c r="NZH23" s="133"/>
      <c r="NZI23" s="133"/>
      <c r="NZJ23" s="133"/>
      <c r="NZK23" s="133"/>
      <c r="NZL23" s="133"/>
      <c r="NZM23" s="133"/>
      <c r="NZN23" s="133"/>
      <c r="NZO23" s="133"/>
      <c r="NZP23" s="133"/>
      <c r="NZQ23" s="133"/>
      <c r="NZR23" s="133"/>
      <c r="NZS23" s="133"/>
      <c r="NZT23" s="133"/>
      <c r="NZU23" s="133"/>
      <c r="NZV23" s="133"/>
      <c r="NZW23" s="133"/>
      <c r="NZX23" s="133"/>
      <c r="NZY23" s="133"/>
      <c r="NZZ23" s="133"/>
      <c r="OAA23" s="133"/>
      <c r="OAB23" s="133"/>
      <c r="OAC23" s="133"/>
      <c r="OAD23" s="133"/>
      <c r="OAE23" s="133"/>
      <c r="OAF23" s="133"/>
      <c r="OAG23" s="133"/>
      <c r="OAH23" s="133"/>
      <c r="OAI23" s="133"/>
      <c r="OAJ23" s="133"/>
      <c r="OAK23" s="133"/>
      <c r="OAL23" s="133"/>
      <c r="OAM23" s="133"/>
      <c r="OAN23" s="133"/>
      <c r="OAO23" s="133"/>
      <c r="OAP23" s="133"/>
      <c r="OAQ23" s="133"/>
      <c r="OAR23" s="133"/>
      <c r="OAS23" s="133"/>
      <c r="OAT23" s="133"/>
      <c r="OAU23" s="133"/>
      <c r="OAV23" s="133"/>
      <c r="OAW23" s="133"/>
      <c r="OAX23" s="133"/>
      <c r="OAY23" s="133"/>
      <c r="OAZ23" s="133"/>
      <c r="OBA23" s="133"/>
      <c r="OBB23" s="133"/>
      <c r="OBC23" s="133"/>
      <c r="OBD23" s="133"/>
      <c r="OBE23" s="133"/>
      <c r="OBF23" s="133"/>
      <c r="OBG23" s="133"/>
      <c r="OBH23" s="133"/>
      <c r="OBI23" s="133"/>
      <c r="OBJ23" s="133"/>
      <c r="OBK23" s="133"/>
      <c r="OBL23" s="133"/>
      <c r="OBM23" s="133"/>
      <c r="OBN23" s="133"/>
      <c r="OBO23" s="133"/>
      <c r="OBP23" s="133"/>
      <c r="OBQ23" s="133"/>
      <c r="OBR23" s="133"/>
      <c r="OBS23" s="133"/>
      <c r="OBT23" s="133"/>
      <c r="OBU23" s="133"/>
      <c r="OBV23" s="133"/>
      <c r="OBW23" s="133"/>
      <c r="OBX23" s="133"/>
      <c r="OBY23" s="133"/>
      <c r="OBZ23" s="133"/>
      <c r="OCA23" s="133"/>
      <c r="OCB23" s="133"/>
      <c r="OCC23" s="133"/>
      <c r="OCD23" s="133"/>
      <c r="OCE23" s="133"/>
      <c r="OCF23" s="133"/>
      <c r="OCG23" s="133"/>
      <c r="OCH23" s="133"/>
      <c r="OCI23" s="133"/>
      <c r="OCJ23" s="133"/>
      <c r="OCK23" s="133"/>
      <c r="OCL23" s="133"/>
      <c r="OCM23" s="133"/>
      <c r="OCN23" s="133"/>
      <c r="OCO23" s="133"/>
      <c r="OCP23" s="133"/>
      <c r="OCQ23" s="133"/>
      <c r="OCR23" s="133"/>
      <c r="OCS23" s="133"/>
      <c r="OCT23" s="133"/>
      <c r="OCU23" s="133"/>
      <c r="OCV23" s="133"/>
      <c r="OCW23" s="133"/>
      <c r="OCX23" s="133"/>
      <c r="OCY23" s="133"/>
      <c r="OCZ23" s="133"/>
      <c r="ODA23" s="133"/>
      <c r="ODB23" s="133"/>
      <c r="ODC23" s="133"/>
      <c r="ODD23" s="133"/>
      <c r="ODE23" s="133"/>
      <c r="ODF23" s="133"/>
      <c r="ODG23" s="133"/>
      <c r="ODH23" s="133"/>
      <c r="ODI23" s="133"/>
      <c r="ODJ23" s="133"/>
      <c r="ODK23" s="133"/>
      <c r="ODL23" s="133"/>
      <c r="ODM23" s="133"/>
      <c r="ODN23" s="133"/>
      <c r="ODO23" s="133"/>
      <c r="ODP23" s="133"/>
      <c r="ODQ23" s="133"/>
      <c r="ODR23" s="133"/>
      <c r="ODS23" s="133"/>
      <c r="ODT23" s="133"/>
      <c r="ODU23" s="133"/>
      <c r="ODV23" s="133"/>
      <c r="ODW23" s="133"/>
      <c r="ODX23" s="133"/>
      <c r="ODY23" s="133"/>
      <c r="ODZ23" s="133"/>
      <c r="OEA23" s="133"/>
      <c r="OEB23" s="133"/>
      <c r="OEC23" s="133"/>
      <c r="OED23" s="133"/>
      <c r="OEE23" s="133"/>
      <c r="OEF23" s="133"/>
      <c r="OEG23" s="133"/>
      <c r="OEH23" s="133"/>
      <c r="OEI23" s="133"/>
      <c r="OEJ23" s="133"/>
      <c r="OEK23" s="133"/>
      <c r="OEL23" s="133"/>
      <c r="OEM23" s="133"/>
      <c r="OEN23" s="133"/>
      <c r="OEO23" s="133"/>
      <c r="OEP23" s="133"/>
      <c r="OEQ23" s="133"/>
      <c r="OER23" s="133"/>
      <c r="OES23" s="133"/>
      <c r="OET23" s="133"/>
      <c r="OEU23" s="133"/>
      <c r="OEV23" s="133"/>
      <c r="OEW23" s="133"/>
      <c r="OEX23" s="133"/>
      <c r="OEY23" s="133"/>
      <c r="OEZ23" s="133"/>
      <c r="OFA23" s="133"/>
      <c r="OFB23" s="133"/>
      <c r="OFC23" s="133"/>
      <c r="OFD23" s="133"/>
      <c r="OFE23" s="133"/>
      <c r="OFF23" s="133"/>
      <c r="OFG23" s="133"/>
      <c r="OFH23" s="133"/>
      <c r="OFI23" s="133"/>
      <c r="OFJ23" s="133"/>
      <c r="OFK23" s="133"/>
      <c r="OFL23" s="133"/>
      <c r="OFM23" s="133"/>
      <c r="OFN23" s="133"/>
      <c r="OFO23" s="133"/>
      <c r="OFP23" s="133"/>
      <c r="OFQ23" s="133"/>
      <c r="OFR23" s="133"/>
      <c r="OFS23" s="133"/>
      <c r="OFT23" s="133"/>
      <c r="OFU23" s="133"/>
      <c r="OFV23" s="133"/>
      <c r="OFW23" s="133"/>
      <c r="OFX23" s="133"/>
      <c r="OFY23" s="133"/>
      <c r="OFZ23" s="133"/>
      <c r="OGA23" s="133"/>
      <c r="OGB23" s="133"/>
      <c r="OGC23" s="133"/>
      <c r="OGD23" s="133"/>
      <c r="OGE23" s="133"/>
      <c r="OGF23" s="133"/>
      <c r="OGG23" s="133"/>
      <c r="OGH23" s="133"/>
      <c r="OGI23" s="133"/>
      <c r="OGJ23" s="133"/>
      <c r="OGK23" s="133"/>
      <c r="OGL23" s="133"/>
      <c r="OGM23" s="133"/>
      <c r="OGN23" s="133"/>
      <c r="OGO23" s="133"/>
      <c r="OGP23" s="133"/>
      <c r="OGQ23" s="133"/>
      <c r="OGR23" s="133"/>
      <c r="OGS23" s="133"/>
      <c r="OGT23" s="133"/>
      <c r="OGU23" s="133"/>
      <c r="OGV23" s="133"/>
      <c r="OGW23" s="133"/>
      <c r="OGX23" s="133"/>
      <c r="OGY23" s="133"/>
      <c r="OGZ23" s="133"/>
      <c r="OHA23" s="133"/>
      <c r="OHB23" s="133"/>
      <c r="OHC23" s="133"/>
      <c r="OHD23" s="133"/>
      <c r="OHE23" s="133"/>
      <c r="OHF23" s="133"/>
      <c r="OHG23" s="133"/>
      <c r="OHH23" s="133"/>
      <c r="OHI23" s="133"/>
      <c r="OHJ23" s="133"/>
      <c r="OHK23" s="133"/>
      <c r="OHL23" s="133"/>
      <c r="OHM23" s="133"/>
      <c r="OHN23" s="133"/>
      <c r="OHO23" s="133"/>
      <c r="OHP23" s="133"/>
      <c r="OHQ23" s="133"/>
      <c r="OHR23" s="133"/>
      <c r="OHS23" s="133"/>
      <c r="OHT23" s="133"/>
      <c r="OHU23" s="133"/>
      <c r="OHV23" s="133"/>
      <c r="OHW23" s="133"/>
      <c r="OHX23" s="133"/>
      <c r="OHY23" s="133"/>
      <c r="OHZ23" s="133"/>
      <c r="OIA23" s="133"/>
      <c r="OIB23" s="133"/>
      <c r="OIC23" s="133"/>
      <c r="OID23" s="133"/>
      <c r="OIE23" s="133"/>
      <c r="OIF23" s="133"/>
      <c r="OIG23" s="133"/>
      <c r="OIH23" s="133"/>
      <c r="OII23" s="133"/>
      <c r="OIJ23" s="133"/>
      <c r="OIK23" s="133"/>
      <c r="OIL23" s="133"/>
      <c r="OIM23" s="133"/>
      <c r="OIN23" s="133"/>
      <c r="OIO23" s="133"/>
      <c r="OIP23" s="133"/>
      <c r="OIQ23" s="133"/>
      <c r="OIR23" s="133"/>
      <c r="OIS23" s="133"/>
      <c r="OIT23" s="133"/>
      <c r="OIU23" s="133"/>
      <c r="OIV23" s="133"/>
      <c r="OIW23" s="133"/>
      <c r="OIX23" s="133"/>
      <c r="OIY23" s="133"/>
      <c r="OIZ23" s="133"/>
      <c r="OJA23" s="133"/>
      <c r="OJB23" s="133"/>
      <c r="OJC23" s="133"/>
      <c r="OJD23" s="133"/>
      <c r="OJE23" s="133"/>
      <c r="OJF23" s="133"/>
      <c r="OJG23" s="133"/>
      <c r="OJH23" s="133"/>
      <c r="OJI23" s="133"/>
      <c r="OJJ23" s="133"/>
      <c r="OJK23" s="133"/>
      <c r="OJL23" s="133"/>
      <c r="OJM23" s="133"/>
      <c r="OJN23" s="133"/>
      <c r="OJO23" s="133"/>
      <c r="OJP23" s="133"/>
      <c r="OJQ23" s="133"/>
      <c r="OJR23" s="133"/>
      <c r="OJS23" s="133"/>
      <c r="OJT23" s="133"/>
      <c r="OJU23" s="133"/>
      <c r="OJV23" s="133"/>
      <c r="OJW23" s="133"/>
      <c r="OJX23" s="133"/>
      <c r="OJY23" s="133"/>
      <c r="OJZ23" s="133"/>
      <c r="OKA23" s="133"/>
      <c r="OKB23" s="133"/>
      <c r="OKC23" s="133"/>
      <c r="OKD23" s="133"/>
      <c r="OKE23" s="133"/>
      <c r="OKF23" s="133"/>
      <c r="OKG23" s="133"/>
      <c r="OKH23" s="133"/>
      <c r="OKI23" s="133"/>
      <c r="OKJ23" s="133"/>
      <c r="OKK23" s="133"/>
      <c r="OKL23" s="133"/>
      <c r="OKM23" s="133"/>
      <c r="OKN23" s="133"/>
      <c r="OKO23" s="133"/>
      <c r="OKP23" s="133"/>
      <c r="OKQ23" s="133"/>
      <c r="OKR23" s="133"/>
      <c r="OKS23" s="133"/>
      <c r="OKT23" s="133"/>
      <c r="OKU23" s="133"/>
      <c r="OKV23" s="133"/>
      <c r="OKW23" s="133"/>
      <c r="OKX23" s="133"/>
      <c r="OKY23" s="133"/>
      <c r="OKZ23" s="133"/>
      <c r="OLA23" s="133"/>
      <c r="OLB23" s="133"/>
      <c r="OLC23" s="133"/>
      <c r="OLD23" s="133"/>
      <c r="OLE23" s="133"/>
      <c r="OLF23" s="133"/>
      <c r="OLG23" s="133"/>
      <c r="OLH23" s="133"/>
      <c r="OLI23" s="133"/>
      <c r="OLJ23" s="133"/>
      <c r="OLK23" s="133"/>
      <c r="OLL23" s="133"/>
      <c r="OLM23" s="133"/>
      <c r="OLN23" s="133"/>
      <c r="OLO23" s="133"/>
      <c r="OLP23" s="133"/>
      <c r="OLQ23" s="133"/>
      <c r="OLR23" s="133"/>
      <c r="OLS23" s="133"/>
      <c r="OLT23" s="133"/>
      <c r="OLU23" s="133"/>
      <c r="OLV23" s="133"/>
      <c r="OLW23" s="133"/>
      <c r="OLX23" s="133"/>
      <c r="OLY23" s="133"/>
      <c r="OLZ23" s="133"/>
      <c r="OMA23" s="133"/>
      <c r="OMB23" s="133"/>
      <c r="OMC23" s="133"/>
      <c r="OMD23" s="133"/>
      <c r="OME23" s="133"/>
      <c r="OMF23" s="133"/>
      <c r="OMG23" s="133"/>
      <c r="OMH23" s="133"/>
      <c r="OMI23" s="133"/>
      <c r="OMJ23" s="133"/>
      <c r="OMK23" s="133"/>
      <c r="OML23" s="133"/>
      <c r="OMM23" s="133"/>
      <c r="OMN23" s="133"/>
      <c r="OMO23" s="133"/>
      <c r="OMP23" s="133"/>
      <c r="OMQ23" s="133"/>
      <c r="OMR23" s="133"/>
      <c r="OMS23" s="133"/>
      <c r="OMT23" s="133"/>
      <c r="OMU23" s="133"/>
      <c r="OMV23" s="133"/>
      <c r="OMW23" s="133"/>
      <c r="OMX23" s="133"/>
      <c r="OMY23" s="133"/>
      <c r="OMZ23" s="133"/>
      <c r="ONA23" s="133"/>
      <c r="ONB23" s="133"/>
      <c r="ONC23" s="133"/>
      <c r="OND23" s="133"/>
      <c r="ONE23" s="133"/>
      <c r="ONF23" s="133"/>
      <c r="ONG23" s="133"/>
      <c r="ONH23" s="133"/>
      <c r="ONI23" s="133"/>
      <c r="ONJ23" s="133"/>
      <c r="ONK23" s="133"/>
      <c r="ONL23" s="133"/>
      <c r="ONM23" s="133"/>
      <c r="ONN23" s="133"/>
      <c r="ONO23" s="133"/>
      <c r="ONP23" s="133"/>
      <c r="ONQ23" s="133"/>
      <c r="ONR23" s="133"/>
      <c r="ONS23" s="133"/>
      <c r="ONT23" s="133"/>
      <c r="ONU23" s="133"/>
      <c r="ONV23" s="133"/>
      <c r="ONW23" s="133"/>
      <c r="ONX23" s="133"/>
      <c r="ONY23" s="133"/>
      <c r="ONZ23" s="133"/>
      <c r="OOA23" s="133"/>
      <c r="OOB23" s="133"/>
      <c r="OOC23" s="133"/>
      <c r="OOD23" s="133"/>
      <c r="OOE23" s="133"/>
      <c r="OOF23" s="133"/>
      <c r="OOG23" s="133"/>
      <c r="OOH23" s="133"/>
      <c r="OOI23" s="133"/>
      <c r="OOJ23" s="133"/>
      <c r="OOK23" s="133"/>
      <c r="OOL23" s="133"/>
      <c r="OOM23" s="133"/>
      <c r="OON23" s="133"/>
      <c r="OOO23" s="133"/>
      <c r="OOP23" s="133"/>
      <c r="OOQ23" s="133"/>
      <c r="OOR23" s="133"/>
      <c r="OOS23" s="133"/>
      <c r="OOT23" s="133"/>
      <c r="OOU23" s="133"/>
      <c r="OOV23" s="133"/>
      <c r="OOW23" s="133"/>
      <c r="OOX23" s="133"/>
      <c r="OOY23" s="133"/>
      <c r="OOZ23" s="133"/>
      <c r="OPA23" s="133"/>
      <c r="OPB23" s="133"/>
      <c r="OPC23" s="133"/>
      <c r="OPD23" s="133"/>
      <c r="OPE23" s="133"/>
      <c r="OPF23" s="133"/>
      <c r="OPG23" s="133"/>
      <c r="OPH23" s="133"/>
      <c r="OPI23" s="133"/>
      <c r="OPJ23" s="133"/>
      <c r="OPK23" s="133"/>
      <c r="OPL23" s="133"/>
      <c r="OPM23" s="133"/>
      <c r="OPN23" s="133"/>
      <c r="OPO23" s="133"/>
      <c r="OPP23" s="133"/>
      <c r="OPQ23" s="133"/>
      <c r="OPR23" s="133"/>
      <c r="OPS23" s="133"/>
      <c r="OPT23" s="133"/>
      <c r="OPU23" s="133"/>
      <c r="OPV23" s="133"/>
      <c r="OPW23" s="133"/>
      <c r="OPX23" s="133"/>
      <c r="OPY23" s="133"/>
      <c r="OPZ23" s="133"/>
      <c r="OQA23" s="133"/>
      <c r="OQB23" s="133"/>
      <c r="OQC23" s="133"/>
      <c r="OQD23" s="133"/>
      <c r="OQE23" s="133"/>
      <c r="OQF23" s="133"/>
      <c r="OQG23" s="133"/>
      <c r="OQH23" s="133"/>
      <c r="OQI23" s="133"/>
      <c r="OQJ23" s="133"/>
      <c r="OQK23" s="133"/>
      <c r="OQL23" s="133"/>
      <c r="OQM23" s="133"/>
      <c r="OQN23" s="133"/>
      <c r="OQO23" s="133"/>
      <c r="OQP23" s="133"/>
      <c r="OQQ23" s="133"/>
      <c r="OQR23" s="133"/>
      <c r="OQS23" s="133"/>
      <c r="OQT23" s="133"/>
      <c r="OQU23" s="133"/>
      <c r="OQV23" s="133"/>
      <c r="OQW23" s="133"/>
      <c r="OQX23" s="133"/>
      <c r="OQY23" s="133"/>
      <c r="OQZ23" s="133"/>
      <c r="ORA23" s="133"/>
      <c r="ORB23" s="133"/>
      <c r="ORC23" s="133"/>
      <c r="ORD23" s="133"/>
      <c r="ORE23" s="133"/>
      <c r="ORF23" s="133"/>
      <c r="ORG23" s="133"/>
      <c r="ORH23" s="133"/>
      <c r="ORI23" s="133"/>
      <c r="ORJ23" s="133"/>
      <c r="ORK23" s="133"/>
      <c r="ORL23" s="133"/>
      <c r="ORM23" s="133"/>
      <c r="ORN23" s="133"/>
      <c r="ORO23" s="133"/>
      <c r="ORP23" s="133"/>
      <c r="ORQ23" s="133"/>
      <c r="ORR23" s="133"/>
      <c r="ORS23" s="133"/>
      <c r="ORT23" s="133"/>
      <c r="ORU23" s="133"/>
      <c r="ORV23" s="133"/>
      <c r="ORW23" s="133"/>
      <c r="ORX23" s="133"/>
      <c r="ORY23" s="133"/>
      <c r="ORZ23" s="133"/>
      <c r="OSA23" s="133"/>
      <c r="OSB23" s="133"/>
      <c r="OSC23" s="133"/>
      <c r="OSD23" s="133"/>
      <c r="OSE23" s="133"/>
      <c r="OSF23" s="133"/>
      <c r="OSG23" s="133"/>
      <c r="OSH23" s="133"/>
      <c r="OSI23" s="133"/>
      <c r="OSJ23" s="133"/>
      <c r="OSK23" s="133"/>
      <c r="OSL23" s="133"/>
      <c r="OSM23" s="133"/>
      <c r="OSN23" s="133"/>
      <c r="OSO23" s="133"/>
      <c r="OSP23" s="133"/>
      <c r="OSQ23" s="133"/>
      <c r="OSR23" s="133"/>
      <c r="OSS23" s="133"/>
      <c r="OST23" s="133"/>
      <c r="OSU23" s="133"/>
      <c r="OSV23" s="133"/>
      <c r="OSW23" s="133"/>
      <c r="OSX23" s="133"/>
      <c r="OSY23" s="133"/>
      <c r="OSZ23" s="133"/>
      <c r="OTA23" s="133"/>
      <c r="OTB23" s="133"/>
      <c r="OTC23" s="133"/>
      <c r="OTD23" s="133"/>
      <c r="OTE23" s="133"/>
      <c r="OTF23" s="133"/>
      <c r="OTG23" s="133"/>
      <c r="OTH23" s="133"/>
      <c r="OTI23" s="133"/>
      <c r="OTJ23" s="133"/>
      <c r="OTK23" s="133"/>
      <c r="OTL23" s="133"/>
      <c r="OTM23" s="133"/>
      <c r="OTN23" s="133"/>
      <c r="OTO23" s="133"/>
      <c r="OTP23" s="133"/>
      <c r="OTQ23" s="133"/>
      <c r="OTR23" s="133"/>
      <c r="OTS23" s="133"/>
      <c r="OTT23" s="133"/>
      <c r="OTU23" s="133"/>
      <c r="OTV23" s="133"/>
      <c r="OTW23" s="133"/>
      <c r="OTX23" s="133"/>
      <c r="OTY23" s="133"/>
      <c r="OTZ23" s="133"/>
      <c r="OUA23" s="133"/>
      <c r="OUB23" s="133"/>
      <c r="OUC23" s="133"/>
      <c r="OUD23" s="133"/>
      <c r="OUE23" s="133"/>
      <c r="OUF23" s="133"/>
      <c r="OUG23" s="133"/>
      <c r="OUH23" s="133"/>
      <c r="OUI23" s="133"/>
      <c r="OUJ23" s="133"/>
      <c r="OUK23" s="133"/>
      <c r="OUL23" s="133"/>
      <c r="OUM23" s="133"/>
      <c r="OUN23" s="133"/>
      <c r="OUO23" s="133"/>
      <c r="OUP23" s="133"/>
      <c r="OUQ23" s="133"/>
      <c r="OUR23" s="133"/>
      <c r="OUS23" s="133"/>
      <c r="OUT23" s="133"/>
      <c r="OUU23" s="133"/>
      <c r="OUV23" s="133"/>
      <c r="OUW23" s="133"/>
      <c r="OUX23" s="133"/>
      <c r="OUY23" s="133"/>
      <c r="OUZ23" s="133"/>
      <c r="OVA23" s="133"/>
      <c r="OVB23" s="133"/>
      <c r="OVC23" s="133"/>
      <c r="OVD23" s="133"/>
      <c r="OVE23" s="133"/>
      <c r="OVF23" s="133"/>
      <c r="OVG23" s="133"/>
      <c r="OVH23" s="133"/>
      <c r="OVI23" s="133"/>
      <c r="OVJ23" s="133"/>
      <c r="OVK23" s="133"/>
      <c r="OVL23" s="133"/>
      <c r="OVM23" s="133"/>
      <c r="OVN23" s="133"/>
      <c r="OVO23" s="133"/>
      <c r="OVP23" s="133"/>
      <c r="OVQ23" s="133"/>
      <c r="OVR23" s="133"/>
      <c r="OVS23" s="133"/>
      <c r="OVT23" s="133"/>
      <c r="OVU23" s="133"/>
      <c r="OVV23" s="133"/>
      <c r="OVW23" s="133"/>
      <c r="OVX23" s="133"/>
      <c r="OVY23" s="133"/>
      <c r="OVZ23" s="133"/>
      <c r="OWA23" s="133"/>
      <c r="OWB23" s="133"/>
      <c r="OWC23" s="133"/>
      <c r="OWD23" s="133"/>
      <c r="OWE23" s="133"/>
      <c r="OWF23" s="133"/>
      <c r="OWG23" s="133"/>
      <c r="OWH23" s="133"/>
      <c r="OWI23" s="133"/>
      <c r="OWJ23" s="133"/>
      <c r="OWK23" s="133"/>
      <c r="OWL23" s="133"/>
      <c r="OWM23" s="133"/>
      <c r="OWN23" s="133"/>
      <c r="OWO23" s="133"/>
      <c r="OWP23" s="133"/>
      <c r="OWQ23" s="133"/>
      <c r="OWR23" s="133"/>
      <c r="OWS23" s="133"/>
      <c r="OWT23" s="133"/>
      <c r="OWU23" s="133"/>
      <c r="OWV23" s="133"/>
      <c r="OWW23" s="133"/>
      <c r="OWX23" s="133"/>
      <c r="OWY23" s="133"/>
      <c r="OWZ23" s="133"/>
      <c r="OXA23" s="133"/>
      <c r="OXB23" s="133"/>
      <c r="OXC23" s="133"/>
      <c r="OXD23" s="133"/>
      <c r="OXE23" s="133"/>
      <c r="OXF23" s="133"/>
      <c r="OXG23" s="133"/>
      <c r="OXH23" s="133"/>
      <c r="OXI23" s="133"/>
      <c r="OXJ23" s="133"/>
      <c r="OXK23" s="133"/>
      <c r="OXL23" s="133"/>
      <c r="OXM23" s="133"/>
      <c r="OXN23" s="133"/>
      <c r="OXO23" s="133"/>
      <c r="OXP23" s="133"/>
      <c r="OXQ23" s="133"/>
      <c r="OXR23" s="133"/>
      <c r="OXS23" s="133"/>
      <c r="OXT23" s="133"/>
      <c r="OXU23" s="133"/>
      <c r="OXV23" s="133"/>
      <c r="OXW23" s="133"/>
      <c r="OXX23" s="133"/>
      <c r="OXY23" s="133"/>
      <c r="OXZ23" s="133"/>
      <c r="OYA23" s="133"/>
      <c r="OYB23" s="133"/>
      <c r="OYC23" s="133"/>
      <c r="OYD23" s="133"/>
      <c r="OYE23" s="133"/>
      <c r="OYF23" s="133"/>
      <c r="OYG23" s="133"/>
      <c r="OYH23" s="133"/>
      <c r="OYI23" s="133"/>
      <c r="OYJ23" s="133"/>
      <c r="OYK23" s="133"/>
      <c r="OYL23" s="133"/>
      <c r="OYM23" s="133"/>
      <c r="OYN23" s="133"/>
      <c r="OYO23" s="133"/>
      <c r="OYP23" s="133"/>
      <c r="OYQ23" s="133"/>
      <c r="OYR23" s="133"/>
      <c r="OYS23" s="133"/>
      <c r="OYT23" s="133"/>
      <c r="OYU23" s="133"/>
      <c r="OYV23" s="133"/>
      <c r="OYW23" s="133"/>
      <c r="OYX23" s="133"/>
      <c r="OYY23" s="133"/>
      <c r="OYZ23" s="133"/>
      <c r="OZA23" s="133"/>
      <c r="OZB23" s="133"/>
      <c r="OZC23" s="133"/>
      <c r="OZD23" s="133"/>
      <c r="OZE23" s="133"/>
      <c r="OZF23" s="133"/>
      <c r="OZG23" s="133"/>
      <c r="OZH23" s="133"/>
      <c r="OZI23" s="133"/>
      <c r="OZJ23" s="133"/>
      <c r="OZK23" s="133"/>
      <c r="OZL23" s="133"/>
      <c r="OZM23" s="133"/>
      <c r="OZN23" s="133"/>
      <c r="OZO23" s="133"/>
      <c r="OZP23" s="133"/>
      <c r="OZQ23" s="133"/>
      <c r="OZR23" s="133"/>
      <c r="OZS23" s="133"/>
      <c r="OZT23" s="133"/>
      <c r="OZU23" s="133"/>
      <c r="OZV23" s="133"/>
      <c r="OZW23" s="133"/>
      <c r="OZX23" s="133"/>
      <c r="OZY23" s="133"/>
      <c r="OZZ23" s="133"/>
      <c r="PAA23" s="133"/>
      <c r="PAB23" s="133"/>
      <c r="PAC23" s="133"/>
      <c r="PAD23" s="133"/>
      <c r="PAE23" s="133"/>
      <c r="PAF23" s="133"/>
      <c r="PAG23" s="133"/>
      <c r="PAH23" s="133"/>
      <c r="PAI23" s="133"/>
      <c r="PAJ23" s="133"/>
      <c r="PAK23" s="133"/>
      <c r="PAL23" s="133"/>
      <c r="PAM23" s="133"/>
      <c r="PAN23" s="133"/>
      <c r="PAO23" s="133"/>
      <c r="PAP23" s="133"/>
      <c r="PAQ23" s="133"/>
      <c r="PAR23" s="133"/>
      <c r="PAS23" s="133"/>
      <c r="PAT23" s="133"/>
      <c r="PAU23" s="133"/>
      <c r="PAV23" s="133"/>
      <c r="PAW23" s="133"/>
      <c r="PAX23" s="133"/>
      <c r="PAY23" s="133"/>
      <c r="PAZ23" s="133"/>
      <c r="PBA23" s="133"/>
      <c r="PBB23" s="133"/>
      <c r="PBC23" s="133"/>
      <c r="PBD23" s="133"/>
      <c r="PBE23" s="133"/>
      <c r="PBF23" s="133"/>
      <c r="PBG23" s="133"/>
      <c r="PBH23" s="133"/>
      <c r="PBI23" s="133"/>
      <c r="PBJ23" s="133"/>
      <c r="PBK23" s="133"/>
      <c r="PBL23" s="133"/>
      <c r="PBM23" s="133"/>
      <c r="PBN23" s="133"/>
      <c r="PBO23" s="133"/>
      <c r="PBP23" s="133"/>
      <c r="PBQ23" s="133"/>
      <c r="PBR23" s="133"/>
      <c r="PBS23" s="133"/>
      <c r="PBT23" s="133"/>
      <c r="PBU23" s="133"/>
      <c r="PBV23" s="133"/>
      <c r="PBW23" s="133"/>
      <c r="PBX23" s="133"/>
      <c r="PBY23" s="133"/>
      <c r="PBZ23" s="133"/>
      <c r="PCA23" s="133"/>
      <c r="PCB23" s="133"/>
      <c r="PCC23" s="133"/>
      <c r="PCD23" s="133"/>
      <c r="PCE23" s="133"/>
      <c r="PCF23" s="133"/>
      <c r="PCG23" s="133"/>
      <c r="PCH23" s="133"/>
      <c r="PCI23" s="133"/>
      <c r="PCJ23" s="133"/>
      <c r="PCK23" s="133"/>
      <c r="PCL23" s="133"/>
      <c r="PCM23" s="133"/>
      <c r="PCN23" s="133"/>
      <c r="PCO23" s="133"/>
      <c r="PCP23" s="133"/>
      <c r="PCQ23" s="133"/>
      <c r="PCR23" s="133"/>
      <c r="PCS23" s="133"/>
      <c r="PCT23" s="133"/>
      <c r="PCU23" s="133"/>
      <c r="PCV23" s="133"/>
      <c r="PCW23" s="133"/>
      <c r="PCX23" s="133"/>
      <c r="PCY23" s="133"/>
      <c r="PCZ23" s="133"/>
      <c r="PDA23" s="133"/>
      <c r="PDB23" s="133"/>
      <c r="PDC23" s="133"/>
      <c r="PDD23" s="133"/>
      <c r="PDE23" s="133"/>
      <c r="PDF23" s="133"/>
      <c r="PDG23" s="133"/>
      <c r="PDH23" s="133"/>
      <c r="PDI23" s="133"/>
      <c r="PDJ23" s="133"/>
      <c r="PDK23" s="133"/>
      <c r="PDL23" s="133"/>
      <c r="PDM23" s="133"/>
      <c r="PDN23" s="133"/>
      <c r="PDO23" s="133"/>
      <c r="PDP23" s="133"/>
      <c r="PDQ23" s="133"/>
      <c r="PDR23" s="133"/>
      <c r="PDS23" s="133"/>
      <c r="PDT23" s="133"/>
      <c r="PDU23" s="133"/>
      <c r="PDV23" s="133"/>
      <c r="PDW23" s="133"/>
      <c r="PDX23" s="133"/>
      <c r="PDY23" s="133"/>
      <c r="PDZ23" s="133"/>
      <c r="PEA23" s="133"/>
      <c r="PEB23" s="133"/>
      <c r="PEC23" s="133"/>
      <c r="PED23" s="133"/>
      <c r="PEE23" s="133"/>
      <c r="PEF23" s="133"/>
      <c r="PEG23" s="133"/>
      <c r="PEH23" s="133"/>
      <c r="PEI23" s="133"/>
      <c r="PEJ23" s="133"/>
      <c r="PEK23" s="133"/>
      <c r="PEL23" s="133"/>
      <c r="PEM23" s="133"/>
      <c r="PEN23" s="133"/>
      <c r="PEO23" s="133"/>
      <c r="PEP23" s="133"/>
      <c r="PEQ23" s="133"/>
      <c r="PER23" s="133"/>
      <c r="PES23" s="133"/>
      <c r="PET23" s="133"/>
      <c r="PEU23" s="133"/>
      <c r="PEV23" s="133"/>
      <c r="PEW23" s="133"/>
      <c r="PEX23" s="133"/>
      <c r="PEY23" s="133"/>
      <c r="PEZ23" s="133"/>
      <c r="PFA23" s="133"/>
      <c r="PFB23" s="133"/>
      <c r="PFC23" s="133"/>
      <c r="PFD23" s="133"/>
      <c r="PFE23" s="133"/>
      <c r="PFF23" s="133"/>
      <c r="PFG23" s="133"/>
      <c r="PFH23" s="133"/>
      <c r="PFI23" s="133"/>
      <c r="PFJ23" s="133"/>
      <c r="PFK23" s="133"/>
      <c r="PFL23" s="133"/>
      <c r="PFM23" s="133"/>
      <c r="PFN23" s="133"/>
      <c r="PFO23" s="133"/>
      <c r="PFP23" s="133"/>
      <c r="PFQ23" s="133"/>
      <c r="PFR23" s="133"/>
      <c r="PFS23" s="133"/>
      <c r="PFT23" s="133"/>
      <c r="PFU23" s="133"/>
      <c r="PFV23" s="133"/>
      <c r="PFW23" s="133"/>
      <c r="PFX23" s="133"/>
      <c r="PFY23" s="133"/>
      <c r="PFZ23" s="133"/>
      <c r="PGA23" s="133"/>
      <c r="PGB23" s="133"/>
      <c r="PGC23" s="133"/>
      <c r="PGD23" s="133"/>
      <c r="PGE23" s="133"/>
      <c r="PGF23" s="133"/>
      <c r="PGG23" s="133"/>
      <c r="PGH23" s="133"/>
      <c r="PGI23" s="133"/>
      <c r="PGJ23" s="133"/>
      <c r="PGK23" s="133"/>
      <c r="PGL23" s="133"/>
      <c r="PGM23" s="133"/>
      <c r="PGN23" s="133"/>
      <c r="PGO23" s="133"/>
      <c r="PGP23" s="133"/>
      <c r="PGQ23" s="133"/>
      <c r="PGR23" s="133"/>
      <c r="PGS23" s="133"/>
      <c r="PGT23" s="133"/>
      <c r="PGU23" s="133"/>
      <c r="PGV23" s="133"/>
      <c r="PGW23" s="133"/>
      <c r="PGX23" s="133"/>
      <c r="PGY23" s="133"/>
      <c r="PGZ23" s="133"/>
      <c r="PHA23" s="133"/>
      <c r="PHB23" s="133"/>
      <c r="PHC23" s="133"/>
      <c r="PHD23" s="133"/>
      <c r="PHE23" s="133"/>
      <c r="PHF23" s="133"/>
      <c r="PHG23" s="133"/>
      <c r="PHH23" s="133"/>
      <c r="PHI23" s="133"/>
      <c r="PHJ23" s="133"/>
      <c r="PHK23" s="133"/>
      <c r="PHL23" s="133"/>
      <c r="PHM23" s="133"/>
      <c r="PHN23" s="133"/>
      <c r="PHO23" s="133"/>
      <c r="PHP23" s="133"/>
      <c r="PHQ23" s="133"/>
      <c r="PHR23" s="133"/>
      <c r="PHS23" s="133"/>
      <c r="PHT23" s="133"/>
      <c r="PHU23" s="133"/>
      <c r="PHV23" s="133"/>
      <c r="PHW23" s="133"/>
      <c r="PHX23" s="133"/>
      <c r="PHY23" s="133"/>
      <c r="PHZ23" s="133"/>
      <c r="PIA23" s="133"/>
      <c r="PIB23" s="133"/>
      <c r="PIC23" s="133"/>
      <c r="PID23" s="133"/>
      <c r="PIE23" s="133"/>
      <c r="PIF23" s="133"/>
      <c r="PIG23" s="133"/>
      <c r="PIH23" s="133"/>
      <c r="PII23" s="133"/>
      <c r="PIJ23" s="133"/>
      <c r="PIK23" s="133"/>
      <c r="PIL23" s="133"/>
      <c r="PIM23" s="133"/>
      <c r="PIN23" s="133"/>
      <c r="PIO23" s="133"/>
      <c r="PIP23" s="133"/>
      <c r="PIQ23" s="133"/>
      <c r="PIR23" s="133"/>
      <c r="PIS23" s="133"/>
      <c r="PIT23" s="133"/>
      <c r="PIU23" s="133"/>
      <c r="PIV23" s="133"/>
      <c r="PIW23" s="133"/>
      <c r="PIX23" s="133"/>
      <c r="PIY23" s="133"/>
      <c r="PIZ23" s="133"/>
      <c r="PJA23" s="133"/>
      <c r="PJB23" s="133"/>
      <c r="PJC23" s="133"/>
      <c r="PJD23" s="133"/>
      <c r="PJE23" s="133"/>
      <c r="PJF23" s="133"/>
      <c r="PJG23" s="133"/>
      <c r="PJH23" s="133"/>
      <c r="PJI23" s="133"/>
      <c r="PJJ23" s="133"/>
      <c r="PJK23" s="133"/>
      <c r="PJL23" s="133"/>
      <c r="PJM23" s="133"/>
      <c r="PJN23" s="133"/>
      <c r="PJO23" s="133"/>
      <c r="PJP23" s="133"/>
      <c r="PJQ23" s="133"/>
      <c r="PJR23" s="133"/>
      <c r="PJS23" s="133"/>
      <c r="PJT23" s="133"/>
      <c r="PJU23" s="133"/>
      <c r="PJV23" s="133"/>
      <c r="PJW23" s="133"/>
      <c r="PJX23" s="133"/>
      <c r="PJY23" s="133"/>
      <c r="PJZ23" s="133"/>
      <c r="PKA23" s="133"/>
      <c r="PKB23" s="133"/>
      <c r="PKC23" s="133"/>
      <c r="PKD23" s="133"/>
      <c r="PKE23" s="133"/>
      <c r="PKF23" s="133"/>
      <c r="PKG23" s="133"/>
      <c r="PKH23" s="133"/>
      <c r="PKI23" s="133"/>
      <c r="PKJ23" s="133"/>
      <c r="PKK23" s="133"/>
      <c r="PKL23" s="133"/>
      <c r="PKM23" s="133"/>
      <c r="PKN23" s="133"/>
      <c r="PKO23" s="133"/>
      <c r="PKP23" s="133"/>
      <c r="PKQ23" s="133"/>
      <c r="PKR23" s="133"/>
      <c r="PKS23" s="133"/>
      <c r="PKT23" s="133"/>
      <c r="PKU23" s="133"/>
      <c r="PKV23" s="133"/>
      <c r="PKW23" s="133"/>
      <c r="PKX23" s="133"/>
      <c r="PKY23" s="133"/>
      <c r="PKZ23" s="133"/>
      <c r="PLA23" s="133"/>
      <c r="PLB23" s="133"/>
      <c r="PLC23" s="133"/>
      <c r="PLD23" s="133"/>
      <c r="PLE23" s="133"/>
      <c r="PLF23" s="133"/>
      <c r="PLG23" s="133"/>
      <c r="PLH23" s="133"/>
      <c r="PLI23" s="133"/>
      <c r="PLJ23" s="133"/>
      <c r="PLK23" s="133"/>
      <c r="PLL23" s="133"/>
      <c r="PLM23" s="133"/>
      <c r="PLN23" s="133"/>
      <c r="PLO23" s="133"/>
      <c r="PLP23" s="133"/>
      <c r="PLQ23" s="133"/>
      <c r="PLR23" s="133"/>
      <c r="PLS23" s="133"/>
      <c r="PLT23" s="133"/>
      <c r="PLU23" s="133"/>
      <c r="PLV23" s="133"/>
      <c r="PLW23" s="133"/>
      <c r="PLX23" s="133"/>
      <c r="PLY23" s="133"/>
      <c r="PLZ23" s="133"/>
      <c r="PMA23" s="133"/>
      <c r="PMB23" s="133"/>
      <c r="PMC23" s="133"/>
      <c r="PMD23" s="133"/>
      <c r="PME23" s="133"/>
      <c r="PMF23" s="133"/>
      <c r="PMG23" s="133"/>
      <c r="PMH23" s="133"/>
      <c r="PMI23" s="133"/>
      <c r="PMJ23" s="133"/>
      <c r="PMK23" s="133"/>
      <c r="PML23" s="133"/>
      <c r="PMM23" s="133"/>
      <c r="PMN23" s="133"/>
      <c r="PMO23" s="133"/>
      <c r="PMP23" s="133"/>
      <c r="PMQ23" s="133"/>
      <c r="PMR23" s="133"/>
      <c r="PMS23" s="133"/>
      <c r="PMT23" s="133"/>
      <c r="PMU23" s="133"/>
      <c r="PMV23" s="133"/>
      <c r="PMW23" s="133"/>
      <c r="PMX23" s="133"/>
      <c r="PMY23" s="133"/>
      <c r="PMZ23" s="133"/>
      <c r="PNA23" s="133"/>
      <c r="PNB23" s="133"/>
      <c r="PNC23" s="133"/>
      <c r="PND23" s="133"/>
      <c r="PNE23" s="133"/>
      <c r="PNF23" s="133"/>
      <c r="PNG23" s="133"/>
      <c r="PNH23" s="133"/>
      <c r="PNI23" s="133"/>
      <c r="PNJ23" s="133"/>
      <c r="PNK23" s="133"/>
      <c r="PNL23" s="133"/>
      <c r="PNM23" s="133"/>
      <c r="PNN23" s="133"/>
      <c r="PNO23" s="133"/>
      <c r="PNP23" s="133"/>
      <c r="PNQ23" s="133"/>
      <c r="PNR23" s="133"/>
      <c r="PNS23" s="133"/>
      <c r="PNT23" s="133"/>
      <c r="PNU23" s="133"/>
      <c r="PNV23" s="133"/>
      <c r="PNW23" s="133"/>
      <c r="PNX23" s="133"/>
      <c r="PNY23" s="133"/>
      <c r="PNZ23" s="133"/>
      <c r="POA23" s="133"/>
      <c r="POB23" s="133"/>
      <c r="POC23" s="133"/>
      <c r="POD23" s="133"/>
      <c r="POE23" s="133"/>
      <c r="POF23" s="133"/>
      <c r="POG23" s="133"/>
      <c r="POH23" s="133"/>
      <c r="POI23" s="133"/>
      <c r="POJ23" s="133"/>
      <c r="POK23" s="133"/>
      <c r="POL23" s="133"/>
      <c r="POM23" s="133"/>
      <c r="PON23" s="133"/>
      <c r="POO23" s="133"/>
      <c r="POP23" s="133"/>
      <c r="POQ23" s="133"/>
      <c r="POR23" s="133"/>
      <c r="POS23" s="133"/>
      <c r="POT23" s="133"/>
      <c r="POU23" s="133"/>
      <c r="POV23" s="133"/>
      <c r="POW23" s="133"/>
      <c r="POX23" s="133"/>
      <c r="POY23" s="133"/>
      <c r="POZ23" s="133"/>
      <c r="PPA23" s="133"/>
      <c r="PPB23" s="133"/>
      <c r="PPC23" s="133"/>
      <c r="PPD23" s="133"/>
      <c r="PPE23" s="133"/>
      <c r="PPF23" s="133"/>
      <c r="PPG23" s="133"/>
      <c r="PPH23" s="133"/>
      <c r="PPI23" s="133"/>
      <c r="PPJ23" s="133"/>
      <c r="PPK23" s="133"/>
      <c r="PPL23" s="133"/>
      <c r="PPM23" s="133"/>
      <c r="PPN23" s="133"/>
      <c r="PPO23" s="133"/>
      <c r="PPP23" s="133"/>
      <c r="PPQ23" s="133"/>
      <c r="PPR23" s="133"/>
      <c r="PPS23" s="133"/>
      <c r="PPT23" s="133"/>
      <c r="PPU23" s="133"/>
      <c r="PPV23" s="133"/>
      <c r="PPW23" s="133"/>
      <c r="PPX23" s="133"/>
      <c r="PPY23" s="133"/>
      <c r="PPZ23" s="133"/>
      <c r="PQA23" s="133"/>
      <c r="PQB23" s="133"/>
      <c r="PQC23" s="133"/>
      <c r="PQD23" s="133"/>
      <c r="PQE23" s="133"/>
      <c r="PQF23" s="133"/>
      <c r="PQG23" s="133"/>
      <c r="PQH23" s="133"/>
      <c r="PQI23" s="133"/>
      <c r="PQJ23" s="133"/>
      <c r="PQK23" s="133"/>
      <c r="PQL23" s="133"/>
      <c r="PQM23" s="133"/>
      <c r="PQN23" s="133"/>
      <c r="PQO23" s="133"/>
      <c r="PQP23" s="133"/>
      <c r="PQQ23" s="133"/>
      <c r="PQR23" s="133"/>
      <c r="PQS23" s="133"/>
      <c r="PQT23" s="133"/>
      <c r="PQU23" s="133"/>
      <c r="PQV23" s="133"/>
      <c r="PQW23" s="133"/>
      <c r="PQX23" s="133"/>
      <c r="PQY23" s="133"/>
      <c r="PQZ23" s="133"/>
      <c r="PRA23" s="133"/>
      <c r="PRB23" s="133"/>
      <c r="PRC23" s="133"/>
      <c r="PRD23" s="133"/>
      <c r="PRE23" s="133"/>
      <c r="PRF23" s="133"/>
      <c r="PRG23" s="133"/>
      <c r="PRH23" s="133"/>
      <c r="PRI23" s="133"/>
      <c r="PRJ23" s="133"/>
      <c r="PRK23" s="133"/>
      <c r="PRL23" s="133"/>
      <c r="PRM23" s="133"/>
      <c r="PRN23" s="133"/>
      <c r="PRO23" s="133"/>
      <c r="PRP23" s="133"/>
      <c r="PRQ23" s="133"/>
      <c r="PRR23" s="133"/>
      <c r="PRS23" s="133"/>
      <c r="PRT23" s="133"/>
      <c r="PRU23" s="133"/>
      <c r="PRV23" s="133"/>
      <c r="PRW23" s="133"/>
      <c r="PRX23" s="133"/>
      <c r="PRY23" s="133"/>
      <c r="PRZ23" s="133"/>
      <c r="PSA23" s="133"/>
      <c r="PSB23" s="133"/>
      <c r="PSC23" s="133"/>
      <c r="PSD23" s="133"/>
      <c r="PSE23" s="133"/>
      <c r="PSF23" s="133"/>
      <c r="PSG23" s="133"/>
      <c r="PSH23" s="133"/>
      <c r="PSI23" s="133"/>
      <c r="PSJ23" s="133"/>
      <c r="PSK23" s="133"/>
      <c r="PSL23" s="133"/>
      <c r="PSM23" s="133"/>
      <c r="PSN23" s="133"/>
      <c r="PSO23" s="133"/>
      <c r="PSP23" s="133"/>
      <c r="PSQ23" s="133"/>
      <c r="PSR23" s="133"/>
      <c r="PSS23" s="133"/>
      <c r="PST23" s="133"/>
      <c r="PSU23" s="133"/>
      <c r="PSV23" s="133"/>
      <c r="PSW23" s="133"/>
      <c r="PSX23" s="133"/>
      <c r="PSY23" s="133"/>
      <c r="PSZ23" s="133"/>
      <c r="PTA23" s="133"/>
      <c r="PTB23" s="133"/>
      <c r="PTC23" s="133"/>
      <c r="PTD23" s="133"/>
      <c r="PTE23" s="133"/>
      <c r="PTF23" s="133"/>
      <c r="PTG23" s="133"/>
      <c r="PTH23" s="133"/>
      <c r="PTI23" s="133"/>
      <c r="PTJ23" s="133"/>
      <c r="PTK23" s="133"/>
      <c r="PTL23" s="133"/>
      <c r="PTM23" s="133"/>
      <c r="PTN23" s="133"/>
      <c r="PTO23" s="133"/>
      <c r="PTP23" s="133"/>
      <c r="PTQ23" s="133"/>
      <c r="PTR23" s="133"/>
      <c r="PTS23" s="133"/>
      <c r="PTT23" s="133"/>
      <c r="PTU23" s="133"/>
      <c r="PTV23" s="133"/>
      <c r="PTW23" s="133"/>
      <c r="PTX23" s="133"/>
      <c r="PTY23" s="133"/>
      <c r="PTZ23" s="133"/>
      <c r="PUA23" s="133"/>
      <c r="PUB23" s="133"/>
      <c r="PUC23" s="133"/>
      <c r="PUD23" s="133"/>
      <c r="PUE23" s="133"/>
      <c r="PUF23" s="133"/>
      <c r="PUG23" s="133"/>
      <c r="PUH23" s="133"/>
      <c r="PUI23" s="133"/>
      <c r="PUJ23" s="133"/>
      <c r="PUK23" s="133"/>
      <c r="PUL23" s="133"/>
      <c r="PUM23" s="133"/>
      <c r="PUN23" s="133"/>
      <c r="PUO23" s="133"/>
      <c r="PUP23" s="133"/>
      <c r="PUQ23" s="133"/>
      <c r="PUR23" s="133"/>
      <c r="PUS23" s="133"/>
      <c r="PUT23" s="133"/>
      <c r="PUU23" s="133"/>
      <c r="PUV23" s="133"/>
      <c r="PUW23" s="133"/>
      <c r="PUX23" s="133"/>
      <c r="PUY23" s="133"/>
      <c r="PUZ23" s="133"/>
      <c r="PVA23" s="133"/>
      <c r="PVB23" s="133"/>
      <c r="PVC23" s="133"/>
      <c r="PVD23" s="133"/>
      <c r="PVE23" s="133"/>
      <c r="PVF23" s="133"/>
      <c r="PVG23" s="133"/>
      <c r="PVH23" s="133"/>
      <c r="PVI23" s="133"/>
      <c r="PVJ23" s="133"/>
      <c r="PVK23" s="133"/>
      <c r="PVL23" s="133"/>
      <c r="PVM23" s="133"/>
      <c r="PVN23" s="133"/>
      <c r="PVO23" s="133"/>
      <c r="PVP23" s="133"/>
      <c r="PVQ23" s="133"/>
      <c r="PVR23" s="133"/>
      <c r="PVS23" s="133"/>
      <c r="PVT23" s="133"/>
      <c r="PVU23" s="133"/>
      <c r="PVV23" s="133"/>
      <c r="PVW23" s="133"/>
      <c r="PVX23" s="133"/>
      <c r="PVY23" s="133"/>
      <c r="PVZ23" s="133"/>
      <c r="PWA23" s="133"/>
      <c r="PWB23" s="133"/>
      <c r="PWC23" s="133"/>
      <c r="PWD23" s="133"/>
      <c r="PWE23" s="133"/>
      <c r="PWF23" s="133"/>
      <c r="PWG23" s="133"/>
      <c r="PWH23" s="133"/>
      <c r="PWI23" s="133"/>
      <c r="PWJ23" s="133"/>
      <c r="PWK23" s="133"/>
      <c r="PWL23" s="133"/>
      <c r="PWM23" s="133"/>
      <c r="PWN23" s="133"/>
      <c r="PWO23" s="133"/>
      <c r="PWP23" s="133"/>
      <c r="PWQ23" s="133"/>
      <c r="PWR23" s="133"/>
      <c r="PWS23" s="133"/>
      <c r="PWT23" s="133"/>
      <c r="PWU23" s="133"/>
      <c r="PWV23" s="133"/>
      <c r="PWW23" s="133"/>
      <c r="PWX23" s="133"/>
      <c r="PWY23" s="133"/>
      <c r="PWZ23" s="133"/>
      <c r="PXA23" s="133"/>
      <c r="PXB23" s="133"/>
      <c r="PXC23" s="133"/>
      <c r="PXD23" s="133"/>
      <c r="PXE23" s="133"/>
      <c r="PXF23" s="133"/>
      <c r="PXG23" s="133"/>
      <c r="PXH23" s="133"/>
      <c r="PXI23" s="133"/>
      <c r="PXJ23" s="133"/>
      <c r="PXK23" s="133"/>
      <c r="PXL23" s="133"/>
      <c r="PXM23" s="133"/>
      <c r="PXN23" s="133"/>
      <c r="PXO23" s="133"/>
      <c r="PXP23" s="133"/>
      <c r="PXQ23" s="133"/>
      <c r="PXR23" s="133"/>
      <c r="PXS23" s="133"/>
      <c r="PXT23" s="133"/>
      <c r="PXU23" s="133"/>
      <c r="PXV23" s="133"/>
      <c r="PXW23" s="133"/>
      <c r="PXX23" s="133"/>
      <c r="PXY23" s="133"/>
      <c r="PXZ23" s="133"/>
      <c r="PYA23" s="133"/>
      <c r="PYB23" s="133"/>
      <c r="PYC23" s="133"/>
      <c r="PYD23" s="133"/>
      <c r="PYE23" s="133"/>
      <c r="PYF23" s="133"/>
      <c r="PYG23" s="133"/>
      <c r="PYH23" s="133"/>
      <c r="PYI23" s="133"/>
      <c r="PYJ23" s="133"/>
      <c r="PYK23" s="133"/>
      <c r="PYL23" s="133"/>
      <c r="PYM23" s="133"/>
      <c r="PYN23" s="133"/>
      <c r="PYO23" s="133"/>
      <c r="PYP23" s="133"/>
      <c r="PYQ23" s="133"/>
      <c r="PYR23" s="133"/>
      <c r="PYS23" s="133"/>
      <c r="PYT23" s="133"/>
      <c r="PYU23" s="133"/>
      <c r="PYV23" s="133"/>
      <c r="PYW23" s="133"/>
      <c r="PYX23" s="133"/>
      <c r="PYY23" s="133"/>
      <c r="PYZ23" s="133"/>
      <c r="PZA23" s="133"/>
      <c r="PZB23" s="133"/>
      <c r="PZC23" s="133"/>
      <c r="PZD23" s="133"/>
      <c r="PZE23" s="133"/>
      <c r="PZF23" s="133"/>
      <c r="PZG23" s="133"/>
      <c r="PZH23" s="133"/>
      <c r="PZI23" s="133"/>
      <c r="PZJ23" s="133"/>
      <c r="PZK23" s="133"/>
      <c r="PZL23" s="133"/>
      <c r="PZM23" s="133"/>
      <c r="PZN23" s="133"/>
      <c r="PZO23" s="133"/>
      <c r="PZP23" s="133"/>
      <c r="PZQ23" s="133"/>
      <c r="PZR23" s="133"/>
      <c r="PZS23" s="133"/>
      <c r="PZT23" s="133"/>
      <c r="PZU23" s="133"/>
      <c r="PZV23" s="133"/>
      <c r="PZW23" s="133"/>
      <c r="PZX23" s="133"/>
      <c r="PZY23" s="133"/>
      <c r="PZZ23" s="133"/>
      <c r="QAA23" s="133"/>
      <c r="QAB23" s="133"/>
      <c r="QAC23" s="133"/>
      <c r="QAD23" s="133"/>
      <c r="QAE23" s="133"/>
      <c r="QAF23" s="133"/>
      <c r="QAG23" s="133"/>
      <c r="QAH23" s="133"/>
      <c r="QAI23" s="133"/>
      <c r="QAJ23" s="133"/>
      <c r="QAK23" s="133"/>
      <c r="QAL23" s="133"/>
      <c r="QAM23" s="133"/>
      <c r="QAN23" s="133"/>
      <c r="QAO23" s="133"/>
      <c r="QAP23" s="133"/>
      <c r="QAQ23" s="133"/>
      <c r="QAR23" s="133"/>
      <c r="QAS23" s="133"/>
      <c r="QAT23" s="133"/>
      <c r="QAU23" s="133"/>
      <c r="QAV23" s="133"/>
      <c r="QAW23" s="133"/>
      <c r="QAX23" s="133"/>
      <c r="QAY23" s="133"/>
      <c r="QAZ23" s="133"/>
      <c r="QBA23" s="133"/>
      <c r="QBB23" s="133"/>
      <c r="QBC23" s="133"/>
      <c r="QBD23" s="133"/>
      <c r="QBE23" s="133"/>
      <c r="QBF23" s="133"/>
      <c r="QBG23" s="133"/>
      <c r="QBH23" s="133"/>
      <c r="QBI23" s="133"/>
      <c r="QBJ23" s="133"/>
      <c r="QBK23" s="133"/>
      <c r="QBL23" s="133"/>
      <c r="QBM23" s="133"/>
      <c r="QBN23" s="133"/>
      <c r="QBO23" s="133"/>
      <c r="QBP23" s="133"/>
      <c r="QBQ23" s="133"/>
      <c r="QBR23" s="133"/>
      <c r="QBS23" s="133"/>
      <c r="QBT23" s="133"/>
      <c r="QBU23" s="133"/>
      <c r="QBV23" s="133"/>
      <c r="QBW23" s="133"/>
      <c r="QBX23" s="133"/>
      <c r="QBY23" s="133"/>
      <c r="QBZ23" s="133"/>
      <c r="QCA23" s="133"/>
      <c r="QCB23" s="133"/>
      <c r="QCC23" s="133"/>
      <c r="QCD23" s="133"/>
      <c r="QCE23" s="133"/>
      <c r="QCF23" s="133"/>
      <c r="QCG23" s="133"/>
      <c r="QCH23" s="133"/>
      <c r="QCI23" s="133"/>
      <c r="QCJ23" s="133"/>
      <c r="QCK23" s="133"/>
      <c r="QCL23" s="133"/>
      <c r="QCM23" s="133"/>
      <c r="QCN23" s="133"/>
      <c r="QCO23" s="133"/>
      <c r="QCP23" s="133"/>
      <c r="QCQ23" s="133"/>
      <c r="QCR23" s="133"/>
      <c r="QCS23" s="133"/>
      <c r="QCT23" s="133"/>
      <c r="QCU23" s="133"/>
      <c r="QCV23" s="133"/>
      <c r="QCW23" s="133"/>
      <c r="QCX23" s="133"/>
      <c r="QCY23" s="133"/>
      <c r="QCZ23" s="133"/>
      <c r="QDA23" s="133"/>
      <c r="QDB23" s="133"/>
      <c r="QDC23" s="133"/>
      <c r="QDD23" s="133"/>
      <c r="QDE23" s="133"/>
      <c r="QDF23" s="133"/>
      <c r="QDG23" s="133"/>
      <c r="QDH23" s="133"/>
      <c r="QDI23" s="133"/>
      <c r="QDJ23" s="133"/>
      <c r="QDK23" s="133"/>
      <c r="QDL23" s="133"/>
      <c r="QDM23" s="133"/>
      <c r="QDN23" s="133"/>
      <c r="QDO23" s="133"/>
      <c r="QDP23" s="133"/>
      <c r="QDQ23" s="133"/>
      <c r="QDR23" s="133"/>
      <c r="QDS23" s="133"/>
      <c r="QDT23" s="133"/>
      <c r="QDU23" s="133"/>
      <c r="QDV23" s="133"/>
      <c r="QDW23" s="133"/>
      <c r="QDX23" s="133"/>
      <c r="QDY23" s="133"/>
      <c r="QDZ23" s="133"/>
      <c r="QEA23" s="133"/>
      <c r="QEB23" s="133"/>
      <c r="QEC23" s="133"/>
      <c r="QED23" s="133"/>
      <c r="QEE23" s="133"/>
      <c r="QEF23" s="133"/>
      <c r="QEG23" s="133"/>
      <c r="QEH23" s="133"/>
      <c r="QEI23" s="133"/>
      <c r="QEJ23" s="133"/>
      <c r="QEK23" s="133"/>
      <c r="QEL23" s="133"/>
      <c r="QEM23" s="133"/>
      <c r="QEN23" s="133"/>
      <c r="QEO23" s="133"/>
      <c r="QEP23" s="133"/>
      <c r="QEQ23" s="133"/>
      <c r="QER23" s="133"/>
      <c r="QES23" s="133"/>
      <c r="QET23" s="133"/>
      <c r="QEU23" s="133"/>
      <c r="QEV23" s="133"/>
      <c r="QEW23" s="133"/>
      <c r="QEX23" s="133"/>
      <c r="QEY23" s="133"/>
      <c r="QEZ23" s="133"/>
      <c r="QFA23" s="133"/>
      <c r="QFB23" s="133"/>
      <c r="QFC23" s="133"/>
      <c r="QFD23" s="133"/>
      <c r="QFE23" s="133"/>
      <c r="QFF23" s="133"/>
      <c r="QFG23" s="133"/>
      <c r="QFH23" s="133"/>
      <c r="QFI23" s="133"/>
      <c r="QFJ23" s="133"/>
      <c r="QFK23" s="133"/>
      <c r="QFL23" s="133"/>
      <c r="QFM23" s="133"/>
      <c r="QFN23" s="133"/>
      <c r="QFO23" s="133"/>
      <c r="QFP23" s="133"/>
      <c r="QFQ23" s="133"/>
      <c r="QFR23" s="133"/>
      <c r="QFS23" s="133"/>
      <c r="QFT23" s="133"/>
      <c r="QFU23" s="133"/>
      <c r="QFV23" s="133"/>
      <c r="QFW23" s="133"/>
      <c r="QFX23" s="133"/>
      <c r="QFY23" s="133"/>
      <c r="QFZ23" s="133"/>
      <c r="QGA23" s="133"/>
      <c r="QGB23" s="133"/>
      <c r="QGC23" s="133"/>
      <c r="QGD23" s="133"/>
      <c r="QGE23" s="133"/>
      <c r="QGF23" s="133"/>
      <c r="QGG23" s="133"/>
      <c r="QGH23" s="133"/>
      <c r="QGI23" s="133"/>
      <c r="QGJ23" s="133"/>
      <c r="QGK23" s="133"/>
      <c r="QGL23" s="133"/>
      <c r="QGM23" s="133"/>
      <c r="QGN23" s="133"/>
      <c r="QGO23" s="133"/>
      <c r="QGP23" s="133"/>
      <c r="QGQ23" s="133"/>
      <c r="QGR23" s="133"/>
      <c r="QGS23" s="133"/>
      <c r="QGT23" s="133"/>
      <c r="QGU23" s="133"/>
      <c r="QGV23" s="133"/>
      <c r="QGW23" s="133"/>
      <c r="QGX23" s="133"/>
      <c r="QGY23" s="133"/>
      <c r="QGZ23" s="133"/>
      <c r="QHA23" s="133"/>
      <c r="QHB23" s="133"/>
      <c r="QHC23" s="133"/>
      <c r="QHD23" s="133"/>
      <c r="QHE23" s="133"/>
      <c r="QHF23" s="133"/>
      <c r="QHG23" s="133"/>
      <c r="QHH23" s="133"/>
      <c r="QHI23" s="133"/>
      <c r="QHJ23" s="133"/>
      <c r="QHK23" s="133"/>
      <c r="QHL23" s="133"/>
      <c r="QHM23" s="133"/>
      <c r="QHN23" s="133"/>
      <c r="QHO23" s="133"/>
      <c r="QHP23" s="133"/>
      <c r="QHQ23" s="133"/>
      <c r="QHR23" s="133"/>
      <c r="QHS23" s="133"/>
      <c r="QHT23" s="133"/>
      <c r="QHU23" s="133"/>
      <c r="QHV23" s="133"/>
      <c r="QHW23" s="133"/>
      <c r="QHX23" s="133"/>
      <c r="QHY23" s="133"/>
      <c r="QHZ23" s="133"/>
      <c r="QIA23" s="133"/>
      <c r="QIB23" s="133"/>
      <c r="QIC23" s="133"/>
      <c r="QID23" s="133"/>
      <c r="QIE23" s="133"/>
      <c r="QIF23" s="133"/>
      <c r="QIG23" s="133"/>
      <c r="QIH23" s="133"/>
      <c r="QII23" s="133"/>
      <c r="QIJ23" s="133"/>
      <c r="QIK23" s="133"/>
      <c r="QIL23" s="133"/>
      <c r="QIM23" s="133"/>
      <c r="QIN23" s="133"/>
      <c r="QIO23" s="133"/>
      <c r="QIP23" s="133"/>
      <c r="QIQ23" s="133"/>
      <c r="QIR23" s="133"/>
      <c r="QIS23" s="133"/>
      <c r="QIT23" s="133"/>
      <c r="QIU23" s="133"/>
      <c r="QIV23" s="133"/>
      <c r="QIW23" s="133"/>
      <c r="QIX23" s="133"/>
      <c r="QIY23" s="133"/>
      <c r="QIZ23" s="133"/>
      <c r="QJA23" s="133"/>
      <c r="QJB23" s="133"/>
      <c r="QJC23" s="133"/>
      <c r="QJD23" s="133"/>
      <c r="QJE23" s="133"/>
      <c r="QJF23" s="133"/>
      <c r="QJG23" s="133"/>
      <c r="QJH23" s="133"/>
      <c r="QJI23" s="133"/>
      <c r="QJJ23" s="133"/>
      <c r="QJK23" s="133"/>
      <c r="QJL23" s="133"/>
      <c r="QJM23" s="133"/>
      <c r="QJN23" s="133"/>
      <c r="QJO23" s="133"/>
      <c r="QJP23" s="133"/>
      <c r="QJQ23" s="133"/>
      <c r="QJR23" s="133"/>
      <c r="QJS23" s="133"/>
      <c r="QJT23" s="133"/>
      <c r="QJU23" s="133"/>
      <c r="QJV23" s="133"/>
      <c r="QJW23" s="133"/>
      <c r="QJX23" s="133"/>
      <c r="QJY23" s="133"/>
      <c r="QJZ23" s="133"/>
      <c r="QKA23" s="133"/>
      <c r="QKB23" s="133"/>
      <c r="QKC23" s="133"/>
      <c r="QKD23" s="133"/>
      <c r="QKE23" s="133"/>
      <c r="QKF23" s="133"/>
      <c r="QKG23" s="133"/>
      <c r="QKH23" s="133"/>
      <c r="QKI23" s="133"/>
      <c r="QKJ23" s="133"/>
      <c r="QKK23" s="133"/>
      <c r="QKL23" s="133"/>
      <c r="QKM23" s="133"/>
      <c r="QKN23" s="133"/>
      <c r="QKO23" s="133"/>
      <c r="QKP23" s="133"/>
      <c r="QKQ23" s="133"/>
      <c r="QKR23" s="133"/>
      <c r="QKS23" s="133"/>
      <c r="QKT23" s="133"/>
      <c r="QKU23" s="133"/>
      <c r="QKV23" s="133"/>
      <c r="QKW23" s="133"/>
      <c r="QKX23" s="133"/>
      <c r="QKY23" s="133"/>
      <c r="QKZ23" s="133"/>
      <c r="QLA23" s="133"/>
      <c r="QLB23" s="133"/>
      <c r="QLC23" s="133"/>
      <c r="QLD23" s="133"/>
      <c r="QLE23" s="133"/>
      <c r="QLF23" s="133"/>
      <c r="QLG23" s="133"/>
      <c r="QLH23" s="133"/>
      <c r="QLI23" s="133"/>
      <c r="QLJ23" s="133"/>
      <c r="QLK23" s="133"/>
      <c r="QLL23" s="133"/>
      <c r="QLM23" s="133"/>
      <c r="QLN23" s="133"/>
      <c r="QLO23" s="133"/>
      <c r="QLP23" s="133"/>
      <c r="QLQ23" s="133"/>
      <c r="QLR23" s="133"/>
      <c r="QLS23" s="133"/>
      <c r="QLT23" s="133"/>
      <c r="QLU23" s="133"/>
      <c r="QLV23" s="133"/>
      <c r="QLW23" s="133"/>
      <c r="QLX23" s="133"/>
      <c r="QLY23" s="133"/>
      <c r="QLZ23" s="133"/>
      <c r="QMA23" s="133"/>
      <c r="QMB23" s="133"/>
      <c r="QMC23" s="133"/>
      <c r="QMD23" s="133"/>
      <c r="QME23" s="133"/>
      <c r="QMF23" s="133"/>
      <c r="QMG23" s="133"/>
      <c r="QMH23" s="133"/>
      <c r="QMI23" s="133"/>
      <c r="QMJ23" s="133"/>
      <c r="QMK23" s="133"/>
      <c r="QML23" s="133"/>
      <c r="QMM23" s="133"/>
      <c r="QMN23" s="133"/>
      <c r="QMO23" s="133"/>
      <c r="QMP23" s="133"/>
      <c r="QMQ23" s="133"/>
      <c r="QMR23" s="133"/>
      <c r="QMS23" s="133"/>
      <c r="QMT23" s="133"/>
      <c r="QMU23" s="133"/>
      <c r="QMV23" s="133"/>
      <c r="QMW23" s="133"/>
      <c r="QMX23" s="133"/>
      <c r="QMY23" s="133"/>
      <c r="QMZ23" s="133"/>
      <c r="QNA23" s="133"/>
      <c r="QNB23" s="133"/>
      <c r="QNC23" s="133"/>
      <c r="QND23" s="133"/>
      <c r="QNE23" s="133"/>
      <c r="QNF23" s="133"/>
      <c r="QNG23" s="133"/>
      <c r="QNH23" s="133"/>
      <c r="QNI23" s="133"/>
      <c r="QNJ23" s="133"/>
      <c r="QNK23" s="133"/>
      <c r="QNL23" s="133"/>
      <c r="QNM23" s="133"/>
      <c r="QNN23" s="133"/>
      <c r="QNO23" s="133"/>
      <c r="QNP23" s="133"/>
      <c r="QNQ23" s="133"/>
      <c r="QNR23" s="133"/>
      <c r="QNS23" s="133"/>
      <c r="QNT23" s="133"/>
      <c r="QNU23" s="133"/>
      <c r="QNV23" s="133"/>
      <c r="QNW23" s="133"/>
      <c r="QNX23" s="133"/>
      <c r="QNY23" s="133"/>
      <c r="QNZ23" s="133"/>
      <c r="QOA23" s="133"/>
      <c r="QOB23" s="133"/>
      <c r="QOC23" s="133"/>
      <c r="QOD23" s="133"/>
      <c r="QOE23" s="133"/>
      <c r="QOF23" s="133"/>
      <c r="QOG23" s="133"/>
      <c r="QOH23" s="133"/>
      <c r="QOI23" s="133"/>
      <c r="QOJ23" s="133"/>
      <c r="QOK23" s="133"/>
      <c r="QOL23" s="133"/>
      <c r="QOM23" s="133"/>
      <c r="QON23" s="133"/>
      <c r="QOO23" s="133"/>
      <c r="QOP23" s="133"/>
      <c r="QOQ23" s="133"/>
      <c r="QOR23" s="133"/>
      <c r="QOS23" s="133"/>
      <c r="QOT23" s="133"/>
      <c r="QOU23" s="133"/>
      <c r="QOV23" s="133"/>
      <c r="QOW23" s="133"/>
      <c r="QOX23" s="133"/>
      <c r="QOY23" s="133"/>
      <c r="QOZ23" s="133"/>
      <c r="QPA23" s="133"/>
      <c r="QPB23" s="133"/>
      <c r="QPC23" s="133"/>
      <c r="QPD23" s="133"/>
      <c r="QPE23" s="133"/>
      <c r="QPF23" s="133"/>
      <c r="QPG23" s="133"/>
      <c r="QPH23" s="133"/>
      <c r="QPI23" s="133"/>
      <c r="QPJ23" s="133"/>
      <c r="QPK23" s="133"/>
      <c r="QPL23" s="133"/>
      <c r="QPM23" s="133"/>
      <c r="QPN23" s="133"/>
      <c r="QPO23" s="133"/>
      <c r="QPP23" s="133"/>
      <c r="QPQ23" s="133"/>
      <c r="QPR23" s="133"/>
      <c r="QPS23" s="133"/>
      <c r="QPT23" s="133"/>
      <c r="QPU23" s="133"/>
      <c r="QPV23" s="133"/>
      <c r="QPW23" s="133"/>
      <c r="QPX23" s="133"/>
      <c r="QPY23" s="133"/>
      <c r="QPZ23" s="133"/>
      <c r="QQA23" s="133"/>
      <c r="QQB23" s="133"/>
      <c r="QQC23" s="133"/>
      <c r="QQD23" s="133"/>
      <c r="QQE23" s="133"/>
      <c r="QQF23" s="133"/>
      <c r="QQG23" s="133"/>
      <c r="QQH23" s="133"/>
      <c r="QQI23" s="133"/>
      <c r="QQJ23" s="133"/>
      <c r="QQK23" s="133"/>
      <c r="QQL23" s="133"/>
      <c r="QQM23" s="133"/>
      <c r="QQN23" s="133"/>
      <c r="QQO23" s="133"/>
      <c r="QQP23" s="133"/>
      <c r="QQQ23" s="133"/>
      <c r="QQR23" s="133"/>
      <c r="QQS23" s="133"/>
      <c r="QQT23" s="133"/>
      <c r="QQU23" s="133"/>
      <c r="QQV23" s="133"/>
      <c r="QQW23" s="133"/>
      <c r="QQX23" s="133"/>
      <c r="QQY23" s="133"/>
      <c r="QQZ23" s="133"/>
      <c r="QRA23" s="133"/>
      <c r="QRB23" s="133"/>
      <c r="QRC23" s="133"/>
      <c r="QRD23" s="133"/>
      <c r="QRE23" s="133"/>
      <c r="QRF23" s="133"/>
      <c r="QRG23" s="133"/>
      <c r="QRH23" s="133"/>
      <c r="QRI23" s="133"/>
      <c r="QRJ23" s="133"/>
      <c r="QRK23" s="133"/>
      <c r="QRL23" s="133"/>
      <c r="QRM23" s="133"/>
      <c r="QRN23" s="133"/>
      <c r="QRO23" s="133"/>
      <c r="QRP23" s="133"/>
      <c r="QRQ23" s="133"/>
      <c r="QRR23" s="133"/>
      <c r="QRS23" s="133"/>
      <c r="QRT23" s="133"/>
      <c r="QRU23" s="133"/>
      <c r="QRV23" s="133"/>
      <c r="QRW23" s="133"/>
      <c r="QRX23" s="133"/>
      <c r="QRY23" s="133"/>
      <c r="QRZ23" s="133"/>
      <c r="QSA23" s="133"/>
      <c r="QSB23" s="133"/>
      <c r="QSC23" s="133"/>
      <c r="QSD23" s="133"/>
      <c r="QSE23" s="133"/>
      <c r="QSF23" s="133"/>
      <c r="QSG23" s="133"/>
      <c r="QSH23" s="133"/>
      <c r="QSI23" s="133"/>
      <c r="QSJ23" s="133"/>
      <c r="QSK23" s="133"/>
      <c r="QSL23" s="133"/>
      <c r="QSM23" s="133"/>
      <c r="QSN23" s="133"/>
      <c r="QSO23" s="133"/>
      <c r="QSP23" s="133"/>
      <c r="QSQ23" s="133"/>
      <c r="QSR23" s="133"/>
      <c r="QSS23" s="133"/>
      <c r="QST23" s="133"/>
      <c r="QSU23" s="133"/>
      <c r="QSV23" s="133"/>
      <c r="QSW23" s="133"/>
      <c r="QSX23" s="133"/>
      <c r="QSY23" s="133"/>
      <c r="QSZ23" s="133"/>
      <c r="QTA23" s="133"/>
      <c r="QTB23" s="133"/>
      <c r="QTC23" s="133"/>
      <c r="QTD23" s="133"/>
      <c r="QTE23" s="133"/>
      <c r="QTF23" s="133"/>
      <c r="QTG23" s="133"/>
      <c r="QTH23" s="133"/>
      <c r="QTI23" s="133"/>
      <c r="QTJ23" s="133"/>
      <c r="QTK23" s="133"/>
      <c r="QTL23" s="133"/>
      <c r="QTM23" s="133"/>
      <c r="QTN23" s="133"/>
      <c r="QTO23" s="133"/>
      <c r="QTP23" s="133"/>
      <c r="QTQ23" s="133"/>
      <c r="QTR23" s="133"/>
      <c r="QTS23" s="133"/>
      <c r="QTT23" s="133"/>
      <c r="QTU23" s="133"/>
      <c r="QTV23" s="133"/>
      <c r="QTW23" s="133"/>
      <c r="QTX23" s="133"/>
      <c r="QTY23" s="133"/>
      <c r="QTZ23" s="133"/>
      <c r="QUA23" s="133"/>
      <c r="QUB23" s="133"/>
      <c r="QUC23" s="133"/>
      <c r="QUD23" s="133"/>
      <c r="QUE23" s="133"/>
      <c r="QUF23" s="133"/>
      <c r="QUG23" s="133"/>
      <c r="QUH23" s="133"/>
      <c r="QUI23" s="133"/>
      <c r="QUJ23" s="133"/>
      <c r="QUK23" s="133"/>
      <c r="QUL23" s="133"/>
      <c r="QUM23" s="133"/>
      <c r="QUN23" s="133"/>
      <c r="QUO23" s="133"/>
      <c r="QUP23" s="133"/>
      <c r="QUQ23" s="133"/>
      <c r="QUR23" s="133"/>
      <c r="QUS23" s="133"/>
      <c r="QUT23" s="133"/>
      <c r="QUU23" s="133"/>
      <c r="QUV23" s="133"/>
      <c r="QUW23" s="133"/>
      <c r="QUX23" s="133"/>
      <c r="QUY23" s="133"/>
      <c r="QUZ23" s="133"/>
      <c r="QVA23" s="133"/>
      <c r="QVB23" s="133"/>
      <c r="QVC23" s="133"/>
      <c r="QVD23" s="133"/>
      <c r="QVE23" s="133"/>
      <c r="QVF23" s="133"/>
      <c r="QVG23" s="133"/>
      <c r="QVH23" s="133"/>
      <c r="QVI23" s="133"/>
      <c r="QVJ23" s="133"/>
      <c r="QVK23" s="133"/>
      <c r="QVL23" s="133"/>
      <c r="QVM23" s="133"/>
      <c r="QVN23" s="133"/>
      <c r="QVO23" s="133"/>
      <c r="QVP23" s="133"/>
      <c r="QVQ23" s="133"/>
      <c r="QVR23" s="133"/>
      <c r="QVS23" s="133"/>
      <c r="QVT23" s="133"/>
      <c r="QVU23" s="133"/>
      <c r="QVV23" s="133"/>
      <c r="QVW23" s="133"/>
      <c r="QVX23" s="133"/>
      <c r="QVY23" s="133"/>
      <c r="QVZ23" s="133"/>
      <c r="QWA23" s="133"/>
      <c r="QWB23" s="133"/>
      <c r="QWC23" s="133"/>
      <c r="QWD23" s="133"/>
      <c r="QWE23" s="133"/>
      <c r="QWF23" s="133"/>
      <c r="QWG23" s="133"/>
      <c r="QWH23" s="133"/>
      <c r="QWI23" s="133"/>
      <c r="QWJ23" s="133"/>
      <c r="QWK23" s="133"/>
      <c r="QWL23" s="133"/>
      <c r="QWM23" s="133"/>
      <c r="QWN23" s="133"/>
      <c r="QWO23" s="133"/>
      <c r="QWP23" s="133"/>
      <c r="QWQ23" s="133"/>
      <c r="QWR23" s="133"/>
      <c r="QWS23" s="133"/>
      <c r="QWT23" s="133"/>
      <c r="QWU23" s="133"/>
      <c r="QWV23" s="133"/>
      <c r="QWW23" s="133"/>
      <c r="QWX23" s="133"/>
      <c r="QWY23" s="133"/>
      <c r="QWZ23" s="133"/>
      <c r="QXA23" s="133"/>
      <c r="QXB23" s="133"/>
      <c r="QXC23" s="133"/>
      <c r="QXD23" s="133"/>
      <c r="QXE23" s="133"/>
      <c r="QXF23" s="133"/>
      <c r="QXG23" s="133"/>
      <c r="QXH23" s="133"/>
      <c r="QXI23" s="133"/>
      <c r="QXJ23" s="133"/>
      <c r="QXK23" s="133"/>
      <c r="QXL23" s="133"/>
      <c r="QXM23" s="133"/>
      <c r="QXN23" s="133"/>
      <c r="QXO23" s="133"/>
      <c r="QXP23" s="133"/>
      <c r="QXQ23" s="133"/>
      <c r="QXR23" s="133"/>
      <c r="QXS23" s="133"/>
      <c r="QXT23" s="133"/>
      <c r="QXU23" s="133"/>
      <c r="QXV23" s="133"/>
      <c r="QXW23" s="133"/>
      <c r="QXX23" s="133"/>
      <c r="QXY23" s="133"/>
      <c r="QXZ23" s="133"/>
      <c r="QYA23" s="133"/>
      <c r="QYB23" s="133"/>
      <c r="QYC23" s="133"/>
      <c r="QYD23" s="133"/>
      <c r="QYE23" s="133"/>
      <c r="QYF23" s="133"/>
      <c r="QYG23" s="133"/>
      <c r="QYH23" s="133"/>
      <c r="QYI23" s="133"/>
      <c r="QYJ23" s="133"/>
      <c r="QYK23" s="133"/>
      <c r="QYL23" s="133"/>
      <c r="QYM23" s="133"/>
      <c r="QYN23" s="133"/>
      <c r="QYO23" s="133"/>
      <c r="QYP23" s="133"/>
      <c r="QYQ23" s="133"/>
      <c r="QYR23" s="133"/>
      <c r="QYS23" s="133"/>
      <c r="QYT23" s="133"/>
      <c r="QYU23" s="133"/>
      <c r="QYV23" s="133"/>
      <c r="QYW23" s="133"/>
      <c r="QYX23" s="133"/>
      <c r="QYY23" s="133"/>
      <c r="QYZ23" s="133"/>
      <c r="QZA23" s="133"/>
      <c r="QZB23" s="133"/>
      <c r="QZC23" s="133"/>
      <c r="QZD23" s="133"/>
      <c r="QZE23" s="133"/>
      <c r="QZF23" s="133"/>
      <c r="QZG23" s="133"/>
      <c r="QZH23" s="133"/>
      <c r="QZI23" s="133"/>
      <c r="QZJ23" s="133"/>
      <c r="QZK23" s="133"/>
      <c r="QZL23" s="133"/>
      <c r="QZM23" s="133"/>
      <c r="QZN23" s="133"/>
      <c r="QZO23" s="133"/>
      <c r="QZP23" s="133"/>
      <c r="QZQ23" s="133"/>
      <c r="QZR23" s="133"/>
      <c r="QZS23" s="133"/>
      <c r="QZT23" s="133"/>
      <c r="QZU23" s="133"/>
      <c r="QZV23" s="133"/>
      <c r="QZW23" s="133"/>
      <c r="QZX23" s="133"/>
      <c r="QZY23" s="133"/>
      <c r="QZZ23" s="133"/>
      <c r="RAA23" s="133"/>
      <c r="RAB23" s="133"/>
      <c r="RAC23" s="133"/>
      <c r="RAD23" s="133"/>
      <c r="RAE23" s="133"/>
      <c r="RAF23" s="133"/>
      <c r="RAG23" s="133"/>
      <c r="RAH23" s="133"/>
      <c r="RAI23" s="133"/>
      <c r="RAJ23" s="133"/>
      <c r="RAK23" s="133"/>
      <c r="RAL23" s="133"/>
      <c r="RAM23" s="133"/>
      <c r="RAN23" s="133"/>
      <c r="RAO23" s="133"/>
      <c r="RAP23" s="133"/>
      <c r="RAQ23" s="133"/>
      <c r="RAR23" s="133"/>
      <c r="RAS23" s="133"/>
      <c r="RAT23" s="133"/>
      <c r="RAU23" s="133"/>
      <c r="RAV23" s="133"/>
      <c r="RAW23" s="133"/>
      <c r="RAX23" s="133"/>
      <c r="RAY23" s="133"/>
      <c r="RAZ23" s="133"/>
      <c r="RBA23" s="133"/>
      <c r="RBB23" s="133"/>
      <c r="RBC23" s="133"/>
      <c r="RBD23" s="133"/>
      <c r="RBE23" s="133"/>
      <c r="RBF23" s="133"/>
      <c r="RBG23" s="133"/>
      <c r="RBH23" s="133"/>
      <c r="RBI23" s="133"/>
      <c r="RBJ23" s="133"/>
      <c r="RBK23" s="133"/>
      <c r="RBL23" s="133"/>
      <c r="RBM23" s="133"/>
      <c r="RBN23" s="133"/>
      <c r="RBO23" s="133"/>
      <c r="RBP23" s="133"/>
      <c r="RBQ23" s="133"/>
      <c r="RBR23" s="133"/>
      <c r="RBS23" s="133"/>
      <c r="RBT23" s="133"/>
      <c r="RBU23" s="133"/>
      <c r="RBV23" s="133"/>
      <c r="RBW23" s="133"/>
      <c r="RBX23" s="133"/>
      <c r="RBY23" s="133"/>
      <c r="RBZ23" s="133"/>
      <c r="RCA23" s="133"/>
      <c r="RCB23" s="133"/>
      <c r="RCC23" s="133"/>
      <c r="RCD23" s="133"/>
      <c r="RCE23" s="133"/>
      <c r="RCF23" s="133"/>
      <c r="RCG23" s="133"/>
      <c r="RCH23" s="133"/>
      <c r="RCI23" s="133"/>
      <c r="RCJ23" s="133"/>
      <c r="RCK23" s="133"/>
      <c r="RCL23" s="133"/>
      <c r="RCM23" s="133"/>
      <c r="RCN23" s="133"/>
      <c r="RCO23" s="133"/>
      <c r="RCP23" s="133"/>
      <c r="RCQ23" s="133"/>
      <c r="RCR23" s="133"/>
      <c r="RCS23" s="133"/>
      <c r="RCT23" s="133"/>
      <c r="RCU23" s="133"/>
      <c r="RCV23" s="133"/>
      <c r="RCW23" s="133"/>
      <c r="RCX23" s="133"/>
      <c r="RCY23" s="133"/>
      <c r="RCZ23" s="133"/>
      <c r="RDA23" s="133"/>
      <c r="RDB23" s="133"/>
      <c r="RDC23" s="133"/>
      <c r="RDD23" s="133"/>
      <c r="RDE23" s="133"/>
      <c r="RDF23" s="133"/>
      <c r="RDG23" s="133"/>
      <c r="RDH23" s="133"/>
      <c r="RDI23" s="133"/>
      <c r="RDJ23" s="133"/>
      <c r="RDK23" s="133"/>
      <c r="RDL23" s="133"/>
      <c r="RDM23" s="133"/>
      <c r="RDN23" s="133"/>
      <c r="RDO23" s="133"/>
      <c r="RDP23" s="133"/>
      <c r="RDQ23" s="133"/>
      <c r="RDR23" s="133"/>
      <c r="RDS23" s="133"/>
      <c r="RDT23" s="133"/>
      <c r="RDU23" s="133"/>
      <c r="RDV23" s="133"/>
      <c r="RDW23" s="133"/>
      <c r="RDX23" s="133"/>
      <c r="RDY23" s="133"/>
      <c r="RDZ23" s="133"/>
      <c r="REA23" s="133"/>
      <c r="REB23" s="133"/>
      <c r="REC23" s="133"/>
      <c r="RED23" s="133"/>
      <c r="REE23" s="133"/>
      <c r="REF23" s="133"/>
      <c r="REG23" s="133"/>
      <c r="REH23" s="133"/>
      <c r="REI23" s="133"/>
      <c r="REJ23" s="133"/>
      <c r="REK23" s="133"/>
      <c r="REL23" s="133"/>
      <c r="REM23" s="133"/>
      <c r="REN23" s="133"/>
      <c r="REO23" s="133"/>
      <c r="REP23" s="133"/>
      <c r="REQ23" s="133"/>
      <c r="RER23" s="133"/>
      <c r="RES23" s="133"/>
      <c r="RET23" s="133"/>
      <c r="REU23" s="133"/>
      <c r="REV23" s="133"/>
      <c r="REW23" s="133"/>
      <c r="REX23" s="133"/>
      <c r="REY23" s="133"/>
      <c r="REZ23" s="133"/>
      <c r="RFA23" s="133"/>
      <c r="RFB23" s="133"/>
      <c r="RFC23" s="133"/>
      <c r="RFD23" s="133"/>
      <c r="RFE23" s="133"/>
      <c r="RFF23" s="133"/>
      <c r="RFG23" s="133"/>
      <c r="RFH23" s="133"/>
      <c r="RFI23" s="133"/>
      <c r="RFJ23" s="133"/>
      <c r="RFK23" s="133"/>
      <c r="RFL23" s="133"/>
      <c r="RFM23" s="133"/>
      <c r="RFN23" s="133"/>
      <c r="RFO23" s="133"/>
      <c r="RFP23" s="133"/>
      <c r="RFQ23" s="133"/>
      <c r="RFR23" s="133"/>
      <c r="RFS23" s="133"/>
      <c r="RFT23" s="133"/>
      <c r="RFU23" s="133"/>
      <c r="RFV23" s="133"/>
      <c r="RFW23" s="133"/>
      <c r="RFX23" s="133"/>
      <c r="RFY23" s="133"/>
      <c r="RFZ23" s="133"/>
      <c r="RGA23" s="133"/>
      <c r="RGB23" s="133"/>
      <c r="RGC23" s="133"/>
      <c r="RGD23" s="133"/>
      <c r="RGE23" s="133"/>
      <c r="RGF23" s="133"/>
      <c r="RGG23" s="133"/>
      <c r="RGH23" s="133"/>
      <c r="RGI23" s="133"/>
      <c r="RGJ23" s="133"/>
      <c r="RGK23" s="133"/>
      <c r="RGL23" s="133"/>
      <c r="RGM23" s="133"/>
      <c r="RGN23" s="133"/>
      <c r="RGO23" s="133"/>
      <c r="RGP23" s="133"/>
      <c r="RGQ23" s="133"/>
      <c r="RGR23" s="133"/>
      <c r="RGS23" s="133"/>
      <c r="RGT23" s="133"/>
      <c r="RGU23" s="133"/>
      <c r="RGV23" s="133"/>
      <c r="RGW23" s="133"/>
      <c r="RGX23" s="133"/>
      <c r="RGY23" s="133"/>
      <c r="RGZ23" s="133"/>
      <c r="RHA23" s="133"/>
      <c r="RHB23" s="133"/>
      <c r="RHC23" s="133"/>
      <c r="RHD23" s="133"/>
      <c r="RHE23" s="133"/>
      <c r="RHF23" s="133"/>
      <c r="RHG23" s="133"/>
      <c r="RHH23" s="133"/>
      <c r="RHI23" s="133"/>
      <c r="RHJ23" s="133"/>
      <c r="RHK23" s="133"/>
      <c r="RHL23" s="133"/>
      <c r="RHM23" s="133"/>
      <c r="RHN23" s="133"/>
      <c r="RHO23" s="133"/>
      <c r="RHP23" s="133"/>
      <c r="RHQ23" s="133"/>
      <c r="RHR23" s="133"/>
      <c r="RHS23" s="133"/>
      <c r="RHT23" s="133"/>
      <c r="RHU23" s="133"/>
      <c r="RHV23" s="133"/>
      <c r="RHW23" s="133"/>
      <c r="RHX23" s="133"/>
      <c r="RHY23" s="133"/>
      <c r="RHZ23" s="133"/>
      <c r="RIA23" s="133"/>
      <c r="RIB23" s="133"/>
      <c r="RIC23" s="133"/>
      <c r="RID23" s="133"/>
      <c r="RIE23" s="133"/>
      <c r="RIF23" s="133"/>
      <c r="RIG23" s="133"/>
      <c r="RIH23" s="133"/>
      <c r="RII23" s="133"/>
      <c r="RIJ23" s="133"/>
      <c r="RIK23" s="133"/>
      <c r="RIL23" s="133"/>
      <c r="RIM23" s="133"/>
      <c r="RIN23" s="133"/>
      <c r="RIO23" s="133"/>
      <c r="RIP23" s="133"/>
      <c r="RIQ23" s="133"/>
      <c r="RIR23" s="133"/>
      <c r="RIS23" s="133"/>
      <c r="RIT23" s="133"/>
      <c r="RIU23" s="133"/>
      <c r="RIV23" s="133"/>
      <c r="RIW23" s="133"/>
      <c r="RIX23" s="133"/>
      <c r="RIY23" s="133"/>
      <c r="RIZ23" s="133"/>
      <c r="RJA23" s="133"/>
      <c r="RJB23" s="133"/>
      <c r="RJC23" s="133"/>
      <c r="RJD23" s="133"/>
      <c r="RJE23" s="133"/>
      <c r="RJF23" s="133"/>
      <c r="RJG23" s="133"/>
      <c r="RJH23" s="133"/>
      <c r="RJI23" s="133"/>
      <c r="RJJ23" s="133"/>
      <c r="RJK23" s="133"/>
      <c r="RJL23" s="133"/>
      <c r="RJM23" s="133"/>
      <c r="RJN23" s="133"/>
      <c r="RJO23" s="133"/>
      <c r="RJP23" s="133"/>
      <c r="RJQ23" s="133"/>
      <c r="RJR23" s="133"/>
      <c r="RJS23" s="133"/>
      <c r="RJT23" s="133"/>
      <c r="RJU23" s="133"/>
      <c r="RJV23" s="133"/>
      <c r="RJW23" s="133"/>
      <c r="RJX23" s="133"/>
      <c r="RJY23" s="133"/>
      <c r="RJZ23" s="133"/>
      <c r="RKA23" s="133"/>
      <c r="RKB23" s="133"/>
      <c r="RKC23" s="133"/>
      <c r="RKD23" s="133"/>
      <c r="RKE23" s="133"/>
      <c r="RKF23" s="133"/>
      <c r="RKG23" s="133"/>
      <c r="RKH23" s="133"/>
      <c r="RKI23" s="133"/>
      <c r="RKJ23" s="133"/>
      <c r="RKK23" s="133"/>
      <c r="RKL23" s="133"/>
      <c r="RKM23" s="133"/>
      <c r="RKN23" s="133"/>
      <c r="RKO23" s="133"/>
      <c r="RKP23" s="133"/>
      <c r="RKQ23" s="133"/>
      <c r="RKR23" s="133"/>
      <c r="RKS23" s="133"/>
      <c r="RKT23" s="133"/>
      <c r="RKU23" s="133"/>
      <c r="RKV23" s="133"/>
      <c r="RKW23" s="133"/>
      <c r="RKX23" s="133"/>
      <c r="RKY23" s="133"/>
      <c r="RKZ23" s="133"/>
      <c r="RLA23" s="133"/>
      <c r="RLB23" s="133"/>
      <c r="RLC23" s="133"/>
      <c r="RLD23" s="133"/>
      <c r="RLE23" s="133"/>
      <c r="RLF23" s="133"/>
      <c r="RLG23" s="133"/>
      <c r="RLH23" s="133"/>
      <c r="RLI23" s="133"/>
      <c r="RLJ23" s="133"/>
      <c r="RLK23" s="133"/>
      <c r="RLL23" s="133"/>
      <c r="RLM23" s="133"/>
      <c r="RLN23" s="133"/>
      <c r="RLO23" s="133"/>
      <c r="RLP23" s="133"/>
      <c r="RLQ23" s="133"/>
      <c r="RLR23" s="133"/>
      <c r="RLS23" s="133"/>
      <c r="RLT23" s="133"/>
      <c r="RLU23" s="133"/>
      <c r="RLV23" s="133"/>
      <c r="RLW23" s="133"/>
      <c r="RLX23" s="133"/>
      <c r="RLY23" s="133"/>
      <c r="RLZ23" s="133"/>
      <c r="RMA23" s="133"/>
      <c r="RMB23" s="133"/>
      <c r="RMC23" s="133"/>
      <c r="RMD23" s="133"/>
      <c r="RME23" s="133"/>
      <c r="RMF23" s="133"/>
      <c r="RMG23" s="133"/>
      <c r="RMH23" s="133"/>
      <c r="RMI23" s="133"/>
      <c r="RMJ23" s="133"/>
      <c r="RMK23" s="133"/>
      <c r="RML23" s="133"/>
      <c r="RMM23" s="133"/>
      <c r="RMN23" s="133"/>
      <c r="RMO23" s="133"/>
      <c r="RMP23" s="133"/>
      <c r="RMQ23" s="133"/>
      <c r="RMR23" s="133"/>
      <c r="RMS23" s="133"/>
      <c r="RMT23" s="133"/>
      <c r="RMU23" s="133"/>
      <c r="RMV23" s="133"/>
      <c r="RMW23" s="133"/>
      <c r="RMX23" s="133"/>
      <c r="RMY23" s="133"/>
      <c r="RMZ23" s="133"/>
      <c r="RNA23" s="133"/>
      <c r="RNB23" s="133"/>
      <c r="RNC23" s="133"/>
      <c r="RND23" s="133"/>
      <c r="RNE23" s="133"/>
      <c r="RNF23" s="133"/>
      <c r="RNG23" s="133"/>
      <c r="RNH23" s="133"/>
      <c r="RNI23" s="133"/>
      <c r="RNJ23" s="133"/>
      <c r="RNK23" s="133"/>
      <c r="RNL23" s="133"/>
      <c r="RNM23" s="133"/>
      <c r="RNN23" s="133"/>
      <c r="RNO23" s="133"/>
      <c r="RNP23" s="133"/>
      <c r="RNQ23" s="133"/>
      <c r="RNR23" s="133"/>
      <c r="RNS23" s="133"/>
      <c r="RNT23" s="133"/>
      <c r="RNU23" s="133"/>
      <c r="RNV23" s="133"/>
      <c r="RNW23" s="133"/>
      <c r="RNX23" s="133"/>
      <c r="RNY23" s="133"/>
      <c r="RNZ23" s="133"/>
      <c r="ROA23" s="133"/>
      <c r="ROB23" s="133"/>
      <c r="ROC23" s="133"/>
      <c r="ROD23" s="133"/>
      <c r="ROE23" s="133"/>
      <c r="ROF23" s="133"/>
      <c r="ROG23" s="133"/>
      <c r="ROH23" s="133"/>
      <c r="ROI23" s="133"/>
      <c r="ROJ23" s="133"/>
      <c r="ROK23" s="133"/>
      <c r="ROL23" s="133"/>
      <c r="ROM23" s="133"/>
      <c r="RON23" s="133"/>
      <c r="ROO23" s="133"/>
      <c r="ROP23" s="133"/>
      <c r="ROQ23" s="133"/>
      <c r="ROR23" s="133"/>
      <c r="ROS23" s="133"/>
      <c r="ROT23" s="133"/>
      <c r="ROU23" s="133"/>
      <c r="ROV23" s="133"/>
      <c r="ROW23" s="133"/>
      <c r="ROX23" s="133"/>
      <c r="ROY23" s="133"/>
      <c r="ROZ23" s="133"/>
      <c r="RPA23" s="133"/>
      <c r="RPB23" s="133"/>
      <c r="RPC23" s="133"/>
      <c r="RPD23" s="133"/>
      <c r="RPE23" s="133"/>
      <c r="RPF23" s="133"/>
      <c r="RPG23" s="133"/>
      <c r="RPH23" s="133"/>
      <c r="RPI23" s="133"/>
      <c r="RPJ23" s="133"/>
      <c r="RPK23" s="133"/>
      <c r="RPL23" s="133"/>
      <c r="RPM23" s="133"/>
      <c r="RPN23" s="133"/>
      <c r="RPO23" s="133"/>
      <c r="RPP23" s="133"/>
      <c r="RPQ23" s="133"/>
      <c r="RPR23" s="133"/>
      <c r="RPS23" s="133"/>
      <c r="RPT23" s="133"/>
      <c r="RPU23" s="133"/>
      <c r="RPV23" s="133"/>
      <c r="RPW23" s="133"/>
      <c r="RPX23" s="133"/>
      <c r="RPY23" s="133"/>
      <c r="RPZ23" s="133"/>
      <c r="RQA23" s="133"/>
      <c r="RQB23" s="133"/>
      <c r="RQC23" s="133"/>
      <c r="RQD23" s="133"/>
      <c r="RQE23" s="133"/>
      <c r="RQF23" s="133"/>
      <c r="RQG23" s="133"/>
      <c r="RQH23" s="133"/>
      <c r="RQI23" s="133"/>
      <c r="RQJ23" s="133"/>
      <c r="RQK23" s="133"/>
      <c r="RQL23" s="133"/>
      <c r="RQM23" s="133"/>
      <c r="RQN23" s="133"/>
      <c r="RQO23" s="133"/>
      <c r="RQP23" s="133"/>
      <c r="RQQ23" s="133"/>
      <c r="RQR23" s="133"/>
      <c r="RQS23" s="133"/>
      <c r="RQT23" s="133"/>
      <c r="RQU23" s="133"/>
      <c r="RQV23" s="133"/>
      <c r="RQW23" s="133"/>
      <c r="RQX23" s="133"/>
      <c r="RQY23" s="133"/>
      <c r="RQZ23" s="133"/>
      <c r="RRA23" s="133"/>
      <c r="RRB23" s="133"/>
      <c r="RRC23" s="133"/>
      <c r="RRD23" s="133"/>
      <c r="RRE23" s="133"/>
      <c r="RRF23" s="133"/>
      <c r="RRG23" s="133"/>
      <c r="RRH23" s="133"/>
      <c r="RRI23" s="133"/>
      <c r="RRJ23" s="133"/>
      <c r="RRK23" s="133"/>
      <c r="RRL23" s="133"/>
      <c r="RRM23" s="133"/>
      <c r="RRN23" s="133"/>
      <c r="RRO23" s="133"/>
      <c r="RRP23" s="133"/>
      <c r="RRQ23" s="133"/>
      <c r="RRR23" s="133"/>
      <c r="RRS23" s="133"/>
      <c r="RRT23" s="133"/>
      <c r="RRU23" s="133"/>
      <c r="RRV23" s="133"/>
      <c r="RRW23" s="133"/>
      <c r="RRX23" s="133"/>
      <c r="RRY23" s="133"/>
      <c r="RRZ23" s="133"/>
      <c r="RSA23" s="133"/>
      <c r="RSB23" s="133"/>
      <c r="RSC23" s="133"/>
      <c r="RSD23" s="133"/>
      <c r="RSE23" s="133"/>
      <c r="RSF23" s="133"/>
      <c r="RSG23" s="133"/>
      <c r="RSH23" s="133"/>
      <c r="RSI23" s="133"/>
      <c r="RSJ23" s="133"/>
      <c r="RSK23" s="133"/>
      <c r="RSL23" s="133"/>
      <c r="RSM23" s="133"/>
      <c r="RSN23" s="133"/>
      <c r="RSO23" s="133"/>
      <c r="RSP23" s="133"/>
      <c r="RSQ23" s="133"/>
      <c r="RSR23" s="133"/>
      <c r="RSS23" s="133"/>
      <c r="RST23" s="133"/>
      <c r="RSU23" s="133"/>
      <c r="RSV23" s="133"/>
      <c r="RSW23" s="133"/>
      <c r="RSX23" s="133"/>
      <c r="RSY23" s="133"/>
      <c r="RSZ23" s="133"/>
      <c r="RTA23" s="133"/>
      <c r="RTB23" s="133"/>
      <c r="RTC23" s="133"/>
      <c r="RTD23" s="133"/>
      <c r="RTE23" s="133"/>
      <c r="RTF23" s="133"/>
      <c r="RTG23" s="133"/>
      <c r="RTH23" s="133"/>
      <c r="RTI23" s="133"/>
      <c r="RTJ23" s="133"/>
      <c r="RTK23" s="133"/>
      <c r="RTL23" s="133"/>
      <c r="RTM23" s="133"/>
      <c r="RTN23" s="133"/>
      <c r="RTO23" s="133"/>
      <c r="RTP23" s="133"/>
      <c r="RTQ23" s="133"/>
      <c r="RTR23" s="133"/>
      <c r="RTS23" s="133"/>
      <c r="RTT23" s="133"/>
      <c r="RTU23" s="133"/>
      <c r="RTV23" s="133"/>
      <c r="RTW23" s="133"/>
      <c r="RTX23" s="133"/>
      <c r="RTY23" s="133"/>
      <c r="RTZ23" s="133"/>
      <c r="RUA23" s="133"/>
      <c r="RUB23" s="133"/>
      <c r="RUC23" s="133"/>
      <c r="RUD23" s="133"/>
      <c r="RUE23" s="133"/>
      <c r="RUF23" s="133"/>
      <c r="RUG23" s="133"/>
      <c r="RUH23" s="133"/>
      <c r="RUI23" s="133"/>
      <c r="RUJ23" s="133"/>
      <c r="RUK23" s="133"/>
      <c r="RUL23" s="133"/>
      <c r="RUM23" s="133"/>
      <c r="RUN23" s="133"/>
      <c r="RUO23" s="133"/>
      <c r="RUP23" s="133"/>
      <c r="RUQ23" s="133"/>
      <c r="RUR23" s="133"/>
      <c r="RUS23" s="133"/>
      <c r="RUT23" s="133"/>
      <c r="RUU23" s="133"/>
      <c r="RUV23" s="133"/>
      <c r="RUW23" s="133"/>
      <c r="RUX23" s="133"/>
      <c r="RUY23" s="133"/>
      <c r="RUZ23" s="133"/>
      <c r="RVA23" s="133"/>
      <c r="RVB23" s="133"/>
      <c r="RVC23" s="133"/>
      <c r="RVD23" s="133"/>
      <c r="RVE23" s="133"/>
      <c r="RVF23" s="133"/>
      <c r="RVG23" s="133"/>
      <c r="RVH23" s="133"/>
      <c r="RVI23" s="133"/>
      <c r="RVJ23" s="133"/>
      <c r="RVK23" s="133"/>
      <c r="RVL23" s="133"/>
      <c r="RVM23" s="133"/>
      <c r="RVN23" s="133"/>
      <c r="RVO23" s="133"/>
      <c r="RVP23" s="133"/>
      <c r="RVQ23" s="133"/>
      <c r="RVR23" s="133"/>
      <c r="RVS23" s="133"/>
      <c r="RVT23" s="133"/>
      <c r="RVU23" s="133"/>
      <c r="RVV23" s="133"/>
      <c r="RVW23" s="133"/>
      <c r="RVX23" s="133"/>
      <c r="RVY23" s="133"/>
      <c r="RVZ23" s="133"/>
      <c r="RWA23" s="133"/>
      <c r="RWB23" s="133"/>
      <c r="RWC23" s="133"/>
      <c r="RWD23" s="133"/>
      <c r="RWE23" s="133"/>
      <c r="RWF23" s="133"/>
      <c r="RWG23" s="133"/>
      <c r="RWH23" s="133"/>
      <c r="RWI23" s="133"/>
      <c r="RWJ23" s="133"/>
      <c r="RWK23" s="133"/>
      <c r="RWL23" s="133"/>
      <c r="RWM23" s="133"/>
      <c r="RWN23" s="133"/>
      <c r="RWO23" s="133"/>
      <c r="RWP23" s="133"/>
      <c r="RWQ23" s="133"/>
      <c r="RWR23" s="133"/>
      <c r="RWS23" s="133"/>
      <c r="RWT23" s="133"/>
      <c r="RWU23" s="133"/>
      <c r="RWV23" s="133"/>
      <c r="RWW23" s="133"/>
      <c r="RWX23" s="133"/>
      <c r="RWY23" s="133"/>
      <c r="RWZ23" s="133"/>
      <c r="RXA23" s="133"/>
      <c r="RXB23" s="133"/>
      <c r="RXC23" s="133"/>
      <c r="RXD23" s="133"/>
      <c r="RXE23" s="133"/>
      <c r="RXF23" s="133"/>
      <c r="RXG23" s="133"/>
      <c r="RXH23" s="133"/>
      <c r="RXI23" s="133"/>
      <c r="RXJ23" s="133"/>
      <c r="RXK23" s="133"/>
      <c r="RXL23" s="133"/>
      <c r="RXM23" s="133"/>
      <c r="RXN23" s="133"/>
      <c r="RXO23" s="133"/>
      <c r="RXP23" s="133"/>
      <c r="RXQ23" s="133"/>
      <c r="RXR23" s="133"/>
      <c r="RXS23" s="133"/>
      <c r="RXT23" s="133"/>
      <c r="RXU23" s="133"/>
      <c r="RXV23" s="133"/>
      <c r="RXW23" s="133"/>
      <c r="RXX23" s="133"/>
      <c r="RXY23" s="133"/>
      <c r="RXZ23" s="133"/>
      <c r="RYA23" s="133"/>
      <c r="RYB23" s="133"/>
      <c r="RYC23" s="133"/>
      <c r="RYD23" s="133"/>
      <c r="RYE23" s="133"/>
      <c r="RYF23" s="133"/>
      <c r="RYG23" s="133"/>
      <c r="RYH23" s="133"/>
      <c r="RYI23" s="133"/>
      <c r="RYJ23" s="133"/>
      <c r="RYK23" s="133"/>
      <c r="RYL23" s="133"/>
      <c r="RYM23" s="133"/>
      <c r="RYN23" s="133"/>
      <c r="RYO23" s="133"/>
      <c r="RYP23" s="133"/>
      <c r="RYQ23" s="133"/>
      <c r="RYR23" s="133"/>
      <c r="RYS23" s="133"/>
      <c r="RYT23" s="133"/>
      <c r="RYU23" s="133"/>
      <c r="RYV23" s="133"/>
      <c r="RYW23" s="133"/>
      <c r="RYX23" s="133"/>
      <c r="RYY23" s="133"/>
      <c r="RYZ23" s="133"/>
      <c r="RZA23" s="133"/>
      <c r="RZB23" s="133"/>
      <c r="RZC23" s="133"/>
      <c r="RZD23" s="133"/>
      <c r="RZE23" s="133"/>
      <c r="RZF23" s="133"/>
      <c r="RZG23" s="133"/>
      <c r="RZH23" s="133"/>
      <c r="RZI23" s="133"/>
      <c r="RZJ23" s="133"/>
      <c r="RZK23" s="133"/>
      <c r="RZL23" s="133"/>
      <c r="RZM23" s="133"/>
      <c r="RZN23" s="133"/>
      <c r="RZO23" s="133"/>
      <c r="RZP23" s="133"/>
      <c r="RZQ23" s="133"/>
      <c r="RZR23" s="133"/>
      <c r="RZS23" s="133"/>
      <c r="RZT23" s="133"/>
      <c r="RZU23" s="133"/>
      <c r="RZV23" s="133"/>
      <c r="RZW23" s="133"/>
      <c r="RZX23" s="133"/>
      <c r="RZY23" s="133"/>
      <c r="RZZ23" s="133"/>
      <c r="SAA23" s="133"/>
      <c r="SAB23" s="133"/>
      <c r="SAC23" s="133"/>
      <c r="SAD23" s="133"/>
      <c r="SAE23" s="133"/>
      <c r="SAF23" s="133"/>
      <c r="SAG23" s="133"/>
      <c r="SAH23" s="133"/>
      <c r="SAI23" s="133"/>
      <c r="SAJ23" s="133"/>
      <c r="SAK23" s="133"/>
      <c r="SAL23" s="133"/>
      <c r="SAM23" s="133"/>
      <c r="SAN23" s="133"/>
      <c r="SAO23" s="133"/>
      <c r="SAP23" s="133"/>
      <c r="SAQ23" s="133"/>
      <c r="SAR23" s="133"/>
      <c r="SAS23" s="133"/>
      <c r="SAT23" s="133"/>
      <c r="SAU23" s="133"/>
      <c r="SAV23" s="133"/>
      <c r="SAW23" s="133"/>
      <c r="SAX23" s="133"/>
      <c r="SAY23" s="133"/>
      <c r="SAZ23" s="133"/>
      <c r="SBA23" s="133"/>
      <c r="SBB23" s="133"/>
      <c r="SBC23" s="133"/>
      <c r="SBD23" s="133"/>
      <c r="SBE23" s="133"/>
      <c r="SBF23" s="133"/>
      <c r="SBG23" s="133"/>
      <c r="SBH23" s="133"/>
      <c r="SBI23" s="133"/>
      <c r="SBJ23" s="133"/>
      <c r="SBK23" s="133"/>
      <c r="SBL23" s="133"/>
      <c r="SBM23" s="133"/>
      <c r="SBN23" s="133"/>
      <c r="SBO23" s="133"/>
      <c r="SBP23" s="133"/>
      <c r="SBQ23" s="133"/>
      <c r="SBR23" s="133"/>
      <c r="SBS23" s="133"/>
      <c r="SBT23" s="133"/>
      <c r="SBU23" s="133"/>
      <c r="SBV23" s="133"/>
      <c r="SBW23" s="133"/>
      <c r="SBX23" s="133"/>
      <c r="SBY23" s="133"/>
      <c r="SBZ23" s="133"/>
      <c r="SCA23" s="133"/>
      <c r="SCB23" s="133"/>
      <c r="SCC23" s="133"/>
      <c r="SCD23" s="133"/>
      <c r="SCE23" s="133"/>
      <c r="SCF23" s="133"/>
      <c r="SCG23" s="133"/>
      <c r="SCH23" s="133"/>
      <c r="SCI23" s="133"/>
      <c r="SCJ23" s="133"/>
      <c r="SCK23" s="133"/>
      <c r="SCL23" s="133"/>
      <c r="SCM23" s="133"/>
      <c r="SCN23" s="133"/>
      <c r="SCO23" s="133"/>
      <c r="SCP23" s="133"/>
      <c r="SCQ23" s="133"/>
      <c r="SCR23" s="133"/>
      <c r="SCS23" s="133"/>
      <c r="SCT23" s="133"/>
      <c r="SCU23" s="133"/>
      <c r="SCV23" s="133"/>
      <c r="SCW23" s="133"/>
      <c r="SCX23" s="133"/>
      <c r="SCY23" s="133"/>
      <c r="SCZ23" s="133"/>
      <c r="SDA23" s="133"/>
      <c r="SDB23" s="133"/>
      <c r="SDC23" s="133"/>
      <c r="SDD23" s="133"/>
      <c r="SDE23" s="133"/>
      <c r="SDF23" s="133"/>
      <c r="SDG23" s="133"/>
      <c r="SDH23" s="133"/>
      <c r="SDI23" s="133"/>
      <c r="SDJ23" s="133"/>
      <c r="SDK23" s="133"/>
      <c r="SDL23" s="133"/>
      <c r="SDM23" s="133"/>
      <c r="SDN23" s="133"/>
      <c r="SDO23" s="133"/>
      <c r="SDP23" s="133"/>
      <c r="SDQ23" s="133"/>
      <c r="SDR23" s="133"/>
      <c r="SDS23" s="133"/>
      <c r="SDT23" s="133"/>
      <c r="SDU23" s="133"/>
      <c r="SDV23" s="133"/>
      <c r="SDW23" s="133"/>
      <c r="SDX23" s="133"/>
      <c r="SDY23" s="133"/>
      <c r="SDZ23" s="133"/>
      <c r="SEA23" s="133"/>
      <c r="SEB23" s="133"/>
      <c r="SEC23" s="133"/>
      <c r="SED23" s="133"/>
      <c r="SEE23" s="133"/>
      <c r="SEF23" s="133"/>
      <c r="SEG23" s="133"/>
      <c r="SEH23" s="133"/>
      <c r="SEI23" s="133"/>
      <c r="SEJ23" s="133"/>
      <c r="SEK23" s="133"/>
      <c r="SEL23" s="133"/>
      <c r="SEM23" s="133"/>
      <c r="SEN23" s="133"/>
      <c r="SEO23" s="133"/>
      <c r="SEP23" s="133"/>
      <c r="SEQ23" s="133"/>
      <c r="SER23" s="133"/>
      <c r="SES23" s="133"/>
      <c r="SET23" s="133"/>
      <c r="SEU23" s="133"/>
      <c r="SEV23" s="133"/>
      <c r="SEW23" s="133"/>
      <c r="SEX23" s="133"/>
      <c r="SEY23" s="133"/>
      <c r="SEZ23" s="133"/>
      <c r="SFA23" s="133"/>
      <c r="SFB23" s="133"/>
      <c r="SFC23" s="133"/>
      <c r="SFD23" s="133"/>
      <c r="SFE23" s="133"/>
      <c r="SFF23" s="133"/>
      <c r="SFG23" s="133"/>
      <c r="SFH23" s="133"/>
      <c r="SFI23" s="133"/>
      <c r="SFJ23" s="133"/>
      <c r="SFK23" s="133"/>
      <c r="SFL23" s="133"/>
      <c r="SFM23" s="133"/>
      <c r="SFN23" s="133"/>
      <c r="SFO23" s="133"/>
      <c r="SFP23" s="133"/>
      <c r="SFQ23" s="133"/>
      <c r="SFR23" s="133"/>
      <c r="SFS23" s="133"/>
      <c r="SFT23" s="133"/>
      <c r="SFU23" s="133"/>
      <c r="SFV23" s="133"/>
      <c r="SFW23" s="133"/>
      <c r="SFX23" s="133"/>
      <c r="SFY23" s="133"/>
      <c r="SFZ23" s="133"/>
      <c r="SGA23" s="133"/>
      <c r="SGB23" s="133"/>
      <c r="SGC23" s="133"/>
      <c r="SGD23" s="133"/>
      <c r="SGE23" s="133"/>
      <c r="SGF23" s="133"/>
      <c r="SGG23" s="133"/>
      <c r="SGH23" s="133"/>
      <c r="SGI23" s="133"/>
      <c r="SGJ23" s="133"/>
      <c r="SGK23" s="133"/>
      <c r="SGL23" s="133"/>
      <c r="SGM23" s="133"/>
      <c r="SGN23" s="133"/>
      <c r="SGO23" s="133"/>
      <c r="SGP23" s="133"/>
      <c r="SGQ23" s="133"/>
      <c r="SGR23" s="133"/>
      <c r="SGS23" s="133"/>
      <c r="SGT23" s="133"/>
      <c r="SGU23" s="133"/>
      <c r="SGV23" s="133"/>
      <c r="SGW23" s="133"/>
      <c r="SGX23" s="133"/>
      <c r="SGY23" s="133"/>
      <c r="SGZ23" s="133"/>
      <c r="SHA23" s="133"/>
      <c r="SHB23" s="133"/>
      <c r="SHC23" s="133"/>
      <c r="SHD23" s="133"/>
      <c r="SHE23" s="133"/>
      <c r="SHF23" s="133"/>
      <c r="SHG23" s="133"/>
      <c r="SHH23" s="133"/>
      <c r="SHI23" s="133"/>
      <c r="SHJ23" s="133"/>
      <c r="SHK23" s="133"/>
      <c r="SHL23" s="133"/>
      <c r="SHM23" s="133"/>
      <c r="SHN23" s="133"/>
      <c r="SHO23" s="133"/>
      <c r="SHP23" s="133"/>
      <c r="SHQ23" s="133"/>
      <c r="SHR23" s="133"/>
      <c r="SHS23" s="133"/>
      <c r="SHT23" s="133"/>
      <c r="SHU23" s="133"/>
      <c r="SHV23" s="133"/>
      <c r="SHW23" s="133"/>
      <c r="SHX23" s="133"/>
      <c r="SHY23" s="133"/>
      <c r="SHZ23" s="133"/>
      <c r="SIA23" s="133"/>
      <c r="SIB23" s="133"/>
      <c r="SIC23" s="133"/>
      <c r="SID23" s="133"/>
      <c r="SIE23" s="133"/>
      <c r="SIF23" s="133"/>
      <c r="SIG23" s="133"/>
      <c r="SIH23" s="133"/>
      <c r="SII23" s="133"/>
      <c r="SIJ23" s="133"/>
      <c r="SIK23" s="133"/>
      <c r="SIL23" s="133"/>
      <c r="SIM23" s="133"/>
      <c r="SIN23" s="133"/>
      <c r="SIO23" s="133"/>
      <c r="SIP23" s="133"/>
      <c r="SIQ23" s="133"/>
      <c r="SIR23" s="133"/>
      <c r="SIS23" s="133"/>
      <c r="SIT23" s="133"/>
      <c r="SIU23" s="133"/>
      <c r="SIV23" s="133"/>
      <c r="SIW23" s="133"/>
      <c r="SIX23" s="133"/>
      <c r="SIY23" s="133"/>
      <c r="SIZ23" s="133"/>
      <c r="SJA23" s="133"/>
      <c r="SJB23" s="133"/>
      <c r="SJC23" s="133"/>
      <c r="SJD23" s="133"/>
      <c r="SJE23" s="133"/>
      <c r="SJF23" s="133"/>
      <c r="SJG23" s="133"/>
      <c r="SJH23" s="133"/>
      <c r="SJI23" s="133"/>
      <c r="SJJ23" s="133"/>
      <c r="SJK23" s="133"/>
      <c r="SJL23" s="133"/>
      <c r="SJM23" s="133"/>
      <c r="SJN23" s="133"/>
      <c r="SJO23" s="133"/>
      <c r="SJP23" s="133"/>
      <c r="SJQ23" s="133"/>
      <c r="SJR23" s="133"/>
      <c r="SJS23" s="133"/>
      <c r="SJT23" s="133"/>
      <c r="SJU23" s="133"/>
      <c r="SJV23" s="133"/>
      <c r="SJW23" s="133"/>
      <c r="SJX23" s="133"/>
      <c r="SJY23" s="133"/>
      <c r="SJZ23" s="133"/>
      <c r="SKA23" s="133"/>
      <c r="SKB23" s="133"/>
      <c r="SKC23" s="133"/>
      <c r="SKD23" s="133"/>
      <c r="SKE23" s="133"/>
      <c r="SKF23" s="133"/>
      <c r="SKG23" s="133"/>
      <c r="SKH23" s="133"/>
      <c r="SKI23" s="133"/>
      <c r="SKJ23" s="133"/>
      <c r="SKK23" s="133"/>
      <c r="SKL23" s="133"/>
      <c r="SKM23" s="133"/>
      <c r="SKN23" s="133"/>
      <c r="SKO23" s="133"/>
      <c r="SKP23" s="133"/>
      <c r="SKQ23" s="133"/>
      <c r="SKR23" s="133"/>
      <c r="SKS23" s="133"/>
      <c r="SKT23" s="133"/>
      <c r="SKU23" s="133"/>
      <c r="SKV23" s="133"/>
      <c r="SKW23" s="133"/>
      <c r="SKX23" s="133"/>
      <c r="SKY23" s="133"/>
      <c r="SKZ23" s="133"/>
      <c r="SLA23" s="133"/>
      <c r="SLB23" s="133"/>
      <c r="SLC23" s="133"/>
      <c r="SLD23" s="133"/>
      <c r="SLE23" s="133"/>
      <c r="SLF23" s="133"/>
      <c r="SLG23" s="133"/>
      <c r="SLH23" s="133"/>
      <c r="SLI23" s="133"/>
      <c r="SLJ23" s="133"/>
      <c r="SLK23" s="133"/>
      <c r="SLL23" s="133"/>
      <c r="SLM23" s="133"/>
      <c r="SLN23" s="133"/>
      <c r="SLO23" s="133"/>
      <c r="SLP23" s="133"/>
      <c r="SLQ23" s="133"/>
      <c r="SLR23" s="133"/>
      <c r="SLS23" s="133"/>
      <c r="SLT23" s="133"/>
      <c r="SLU23" s="133"/>
      <c r="SLV23" s="133"/>
      <c r="SLW23" s="133"/>
      <c r="SLX23" s="133"/>
      <c r="SLY23" s="133"/>
      <c r="SLZ23" s="133"/>
      <c r="SMA23" s="133"/>
      <c r="SMB23" s="133"/>
      <c r="SMC23" s="133"/>
      <c r="SMD23" s="133"/>
      <c r="SME23" s="133"/>
      <c r="SMF23" s="133"/>
      <c r="SMG23" s="133"/>
      <c r="SMH23" s="133"/>
      <c r="SMI23" s="133"/>
      <c r="SMJ23" s="133"/>
      <c r="SMK23" s="133"/>
      <c r="SML23" s="133"/>
      <c r="SMM23" s="133"/>
      <c r="SMN23" s="133"/>
      <c r="SMO23" s="133"/>
      <c r="SMP23" s="133"/>
      <c r="SMQ23" s="133"/>
      <c r="SMR23" s="133"/>
      <c r="SMS23" s="133"/>
      <c r="SMT23" s="133"/>
      <c r="SMU23" s="133"/>
      <c r="SMV23" s="133"/>
      <c r="SMW23" s="133"/>
      <c r="SMX23" s="133"/>
      <c r="SMY23" s="133"/>
      <c r="SMZ23" s="133"/>
      <c r="SNA23" s="133"/>
      <c r="SNB23" s="133"/>
      <c r="SNC23" s="133"/>
      <c r="SND23" s="133"/>
      <c r="SNE23" s="133"/>
      <c r="SNF23" s="133"/>
      <c r="SNG23" s="133"/>
      <c r="SNH23" s="133"/>
      <c r="SNI23" s="133"/>
      <c r="SNJ23" s="133"/>
      <c r="SNK23" s="133"/>
      <c r="SNL23" s="133"/>
      <c r="SNM23" s="133"/>
      <c r="SNN23" s="133"/>
      <c r="SNO23" s="133"/>
      <c r="SNP23" s="133"/>
      <c r="SNQ23" s="133"/>
      <c r="SNR23" s="133"/>
      <c r="SNS23" s="133"/>
      <c r="SNT23" s="133"/>
      <c r="SNU23" s="133"/>
      <c r="SNV23" s="133"/>
      <c r="SNW23" s="133"/>
      <c r="SNX23" s="133"/>
      <c r="SNY23" s="133"/>
      <c r="SNZ23" s="133"/>
      <c r="SOA23" s="133"/>
      <c r="SOB23" s="133"/>
      <c r="SOC23" s="133"/>
      <c r="SOD23" s="133"/>
      <c r="SOE23" s="133"/>
      <c r="SOF23" s="133"/>
      <c r="SOG23" s="133"/>
      <c r="SOH23" s="133"/>
      <c r="SOI23" s="133"/>
      <c r="SOJ23" s="133"/>
      <c r="SOK23" s="133"/>
      <c r="SOL23" s="133"/>
      <c r="SOM23" s="133"/>
      <c r="SON23" s="133"/>
      <c r="SOO23" s="133"/>
      <c r="SOP23" s="133"/>
      <c r="SOQ23" s="133"/>
      <c r="SOR23" s="133"/>
      <c r="SOS23" s="133"/>
      <c r="SOT23" s="133"/>
      <c r="SOU23" s="133"/>
      <c r="SOV23" s="133"/>
      <c r="SOW23" s="133"/>
      <c r="SOX23" s="133"/>
      <c r="SOY23" s="133"/>
      <c r="SOZ23" s="133"/>
      <c r="SPA23" s="133"/>
      <c r="SPB23" s="133"/>
      <c r="SPC23" s="133"/>
      <c r="SPD23" s="133"/>
      <c r="SPE23" s="133"/>
      <c r="SPF23" s="133"/>
      <c r="SPG23" s="133"/>
      <c r="SPH23" s="133"/>
      <c r="SPI23" s="133"/>
      <c r="SPJ23" s="133"/>
      <c r="SPK23" s="133"/>
      <c r="SPL23" s="133"/>
      <c r="SPM23" s="133"/>
      <c r="SPN23" s="133"/>
      <c r="SPO23" s="133"/>
      <c r="SPP23" s="133"/>
      <c r="SPQ23" s="133"/>
      <c r="SPR23" s="133"/>
      <c r="SPS23" s="133"/>
      <c r="SPT23" s="133"/>
      <c r="SPU23" s="133"/>
      <c r="SPV23" s="133"/>
      <c r="SPW23" s="133"/>
      <c r="SPX23" s="133"/>
      <c r="SPY23" s="133"/>
      <c r="SPZ23" s="133"/>
      <c r="SQA23" s="133"/>
      <c r="SQB23" s="133"/>
      <c r="SQC23" s="133"/>
      <c r="SQD23" s="133"/>
      <c r="SQE23" s="133"/>
      <c r="SQF23" s="133"/>
      <c r="SQG23" s="133"/>
      <c r="SQH23" s="133"/>
      <c r="SQI23" s="133"/>
      <c r="SQJ23" s="133"/>
      <c r="SQK23" s="133"/>
      <c r="SQL23" s="133"/>
      <c r="SQM23" s="133"/>
      <c r="SQN23" s="133"/>
      <c r="SQO23" s="133"/>
      <c r="SQP23" s="133"/>
      <c r="SQQ23" s="133"/>
      <c r="SQR23" s="133"/>
      <c r="SQS23" s="133"/>
      <c r="SQT23" s="133"/>
      <c r="SQU23" s="133"/>
      <c r="SQV23" s="133"/>
      <c r="SQW23" s="133"/>
      <c r="SQX23" s="133"/>
      <c r="SQY23" s="133"/>
      <c r="SQZ23" s="133"/>
      <c r="SRA23" s="133"/>
      <c r="SRB23" s="133"/>
      <c r="SRC23" s="133"/>
      <c r="SRD23" s="133"/>
      <c r="SRE23" s="133"/>
      <c r="SRF23" s="133"/>
      <c r="SRG23" s="133"/>
      <c r="SRH23" s="133"/>
      <c r="SRI23" s="133"/>
      <c r="SRJ23" s="133"/>
      <c r="SRK23" s="133"/>
      <c r="SRL23" s="133"/>
      <c r="SRM23" s="133"/>
      <c r="SRN23" s="133"/>
      <c r="SRO23" s="133"/>
      <c r="SRP23" s="133"/>
      <c r="SRQ23" s="133"/>
      <c r="SRR23" s="133"/>
      <c r="SRS23" s="133"/>
      <c r="SRT23" s="133"/>
      <c r="SRU23" s="133"/>
      <c r="SRV23" s="133"/>
      <c r="SRW23" s="133"/>
      <c r="SRX23" s="133"/>
      <c r="SRY23" s="133"/>
      <c r="SRZ23" s="133"/>
      <c r="SSA23" s="133"/>
      <c r="SSB23" s="133"/>
      <c r="SSC23" s="133"/>
      <c r="SSD23" s="133"/>
      <c r="SSE23" s="133"/>
      <c r="SSF23" s="133"/>
      <c r="SSG23" s="133"/>
      <c r="SSH23" s="133"/>
      <c r="SSI23" s="133"/>
      <c r="SSJ23" s="133"/>
      <c r="SSK23" s="133"/>
      <c r="SSL23" s="133"/>
      <c r="SSM23" s="133"/>
      <c r="SSN23" s="133"/>
      <c r="SSO23" s="133"/>
      <c r="SSP23" s="133"/>
      <c r="SSQ23" s="133"/>
      <c r="SSR23" s="133"/>
      <c r="SSS23" s="133"/>
      <c r="SST23" s="133"/>
      <c r="SSU23" s="133"/>
      <c r="SSV23" s="133"/>
      <c r="SSW23" s="133"/>
      <c r="SSX23" s="133"/>
      <c r="SSY23" s="133"/>
      <c r="SSZ23" s="133"/>
      <c r="STA23" s="133"/>
      <c r="STB23" s="133"/>
      <c r="STC23" s="133"/>
      <c r="STD23" s="133"/>
      <c r="STE23" s="133"/>
      <c r="STF23" s="133"/>
      <c r="STG23" s="133"/>
      <c r="STH23" s="133"/>
      <c r="STI23" s="133"/>
      <c r="STJ23" s="133"/>
      <c r="STK23" s="133"/>
      <c r="STL23" s="133"/>
      <c r="STM23" s="133"/>
      <c r="STN23" s="133"/>
      <c r="STO23" s="133"/>
      <c r="STP23" s="133"/>
      <c r="STQ23" s="133"/>
      <c r="STR23" s="133"/>
      <c r="STS23" s="133"/>
      <c r="STT23" s="133"/>
      <c r="STU23" s="133"/>
      <c r="STV23" s="133"/>
      <c r="STW23" s="133"/>
      <c r="STX23" s="133"/>
      <c r="STY23" s="133"/>
      <c r="STZ23" s="133"/>
      <c r="SUA23" s="133"/>
      <c r="SUB23" s="133"/>
      <c r="SUC23" s="133"/>
      <c r="SUD23" s="133"/>
      <c r="SUE23" s="133"/>
      <c r="SUF23" s="133"/>
      <c r="SUG23" s="133"/>
      <c r="SUH23" s="133"/>
      <c r="SUI23" s="133"/>
      <c r="SUJ23" s="133"/>
      <c r="SUK23" s="133"/>
      <c r="SUL23" s="133"/>
      <c r="SUM23" s="133"/>
      <c r="SUN23" s="133"/>
      <c r="SUO23" s="133"/>
      <c r="SUP23" s="133"/>
      <c r="SUQ23" s="133"/>
      <c r="SUR23" s="133"/>
      <c r="SUS23" s="133"/>
      <c r="SUT23" s="133"/>
      <c r="SUU23" s="133"/>
      <c r="SUV23" s="133"/>
      <c r="SUW23" s="133"/>
      <c r="SUX23" s="133"/>
      <c r="SUY23" s="133"/>
      <c r="SUZ23" s="133"/>
      <c r="SVA23" s="133"/>
      <c r="SVB23" s="133"/>
      <c r="SVC23" s="133"/>
      <c r="SVD23" s="133"/>
      <c r="SVE23" s="133"/>
      <c r="SVF23" s="133"/>
      <c r="SVG23" s="133"/>
      <c r="SVH23" s="133"/>
      <c r="SVI23" s="133"/>
      <c r="SVJ23" s="133"/>
      <c r="SVK23" s="133"/>
      <c r="SVL23" s="133"/>
      <c r="SVM23" s="133"/>
      <c r="SVN23" s="133"/>
      <c r="SVO23" s="133"/>
      <c r="SVP23" s="133"/>
      <c r="SVQ23" s="133"/>
      <c r="SVR23" s="133"/>
      <c r="SVS23" s="133"/>
      <c r="SVT23" s="133"/>
      <c r="SVU23" s="133"/>
      <c r="SVV23" s="133"/>
      <c r="SVW23" s="133"/>
      <c r="SVX23" s="133"/>
      <c r="SVY23" s="133"/>
      <c r="SVZ23" s="133"/>
      <c r="SWA23" s="133"/>
      <c r="SWB23" s="133"/>
      <c r="SWC23" s="133"/>
      <c r="SWD23" s="133"/>
      <c r="SWE23" s="133"/>
      <c r="SWF23" s="133"/>
      <c r="SWG23" s="133"/>
      <c r="SWH23" s="133"/>
      <c r="SWI23" s="133"/>
      <c r="SWJ23" s="133"/>
      <c r="SWK23" s="133"/>
      <c r="SWL23" s="133"/>
      <c r="SWM23" s="133"/>
      <c r="SWN23" s="133"/>
      <c r="SWO23" s="133"/>
      <c r="SWP23" s="133"/>
      <c r="SWQ23" s="133"/>
      <c r="SWR23" s="133"/>
      <c r="SWS23" s="133"/>
      <c r="SWT23" s="133"/>
      <c r="SWU23" s="133"/>
      <c r="SWV23" s="133"/>
      <c r="SWW23" s="133"/>
      <c r="SWX23" s="133"/>
      <c r="SWY23" s="133"/>
      <c r="SWZ23" s="133"/>
      <c r="SXA23" s="133"/>
      <c r="SXB23" s="133"/>
      <c r="SXC23" s="133"/>
      <c r="SXD23" s="133"/>
      <c r="SXE23" s="133"/>
      <c r="SXF23" s="133"/>
      <c r="SXG23" s="133"/>
      <c r="SXH23" s="133"/>
      <c r="SXI23" s="133"/>
      <c r="SXJ23" s="133"/>
      <c r="SXK23" s="133"/>
      <c r="SXL23" s="133"/>
      <c r="SXM23" s="133"/>
      <c r="SXN23" s="133"/>
      <c r="SXO23" s="133"/>
      <c r="SXP23" s="133"/>
      <c r="SXQ23" s="133"/>
      <c r="SXR23" s="133"/>
      <c r="SXS23" s="133"/>
      <c r="SXT23" s="133"/>
      <c r="SXU23" s="133"/>
      <c r="SXV23" s="133"/>
      <c r="SXW23" s="133"/>
      <c r="SXX23" s="133"/>
      <c r="SXY23" s="133"/>
      <c r="SXZ23" s="133"/>
      <c r="SYA23" s="133"/>
      <c r="SYB23" s="133"/>
      <c r="SYC23" s="133"/>
      <c r="SYD23" s="133"/>
      <c r="SYE23" s="133"/>
      <c r="SYF23" s="133"/>
      <c r="SYG23" s="133"/>
      <c r="SYH23" s="133"/>
      <c r="SYI23" s="133"/>
      <c r="SYJ23" s="133"/>
      <c r="SYK23" s="133"/>
      <c r="SYL23" s="133"/>
      <c r="SYM23" s="133"/>
      <c r="SYN23" s="133"/>
      <c r="SYO23" s="133"/>
      <c r="SYP23" s="133"/>
      <c r="SYQ23" s="133"/>
      <c r="SYR23" s="133"/>
      <c r="SYS23" s="133"/>
      <c r="SYT23" s="133"/>
      <c r="SYU23" s="133"/>
      <c r="SYV23" s="133"/>
      <c r="SYW23" s="133"/>
      <c r="SYX23" s="133"/>
      <c r="SYY23" s="133"/>
      <c r="SYZ23" s="133"/>
      <c r="SZA23" s="133"/>
      <c r="SZB23" s="133"/>
      <c r="SZC23" s="133"/>
      <c r="SZD23" s="133"/>
      <c r="SZE23" s="133"/>
      <c r="SZF23" s="133"/>
      <c r="SZG23" s="133"/>
      <c r="SZH23" s="133"/>
      <c r="SZI23" s="133"/>
      <c r="SZJ23" s="133"/>
      <c r="SZK23" s="133"/>
      <c r="SZL23" s="133"/>
      <c r="SZM23" s="133"/>
      <c r="SZN23" s="133"/>
      <c r="SZO23" s="133"/>
      <c r="SZP23" s="133"/>
      <c r="SZQ23" s="133"/>
      <c r="SZR23" s="133"/>
      <c r="SZS23" s="133"/>
      <c r="SZT23" s="133"/>
      <c r="SZU23" s="133"/>
      <c r="SZV23" s="133"/>
      <c r="SZW23" s="133"/>
      <c r="SZX23" s="133"/>
      <c r="SZY23" s="133"/>
      <c r="SZZ23" s="133"/>
      <c r="TAA23" s="133"/>
      <c r="TAB23" s="133"/>
      <c r="TAC23" s="133"/>
      <c r="TAD23" s="133"/>
      <c r="TAE23" s="133"/>
      <c r="TAF23" s="133"/>
      <c r="TAG23" s="133"/>
      <c r="TAH23" s="133"/>
      <c r="TAI23" s="133"/>
      <c r="TAJ23" s="133"/>
      <c r="TAK23" s="133"/>
      <c r="TAL23" s="133"/>
      <c r="TAM23" s="133"/>
      <c r="TAN23" s="133"/>
      <c r="TAO23" s="133"/>
      <c r="TAP23" s="133"/>
      <c r="TAQ23" s="133"/>
      <c r="TAR23" s="133"/>
      <c r="TAS23" s="133"/>
      <c r="TAT23" s="133"/>
      <c r="TAU23" s="133"/>
      <c r="TAV23" s="133"/>
      <c r="TAW23" s="133"/>
      <c r="TAX23" s="133"/>
      <c r="TAY23" s="133"/>
      <c r="TAZ23" s="133"/>
      <c r="TBA23" s="133"/>
      <c r="TBB23" s="133"/>
      <c r="TBC23" s="133"/>
      <c r="TBD23" s="133"/>
      <c r="TBE23" s="133"/>
      <c r="TBF23" s="133"/>
      <c r="TBG23" s="133"/>
      <c r="TBH23" s="133"/>
      <c r="TBI23" s="133"/>
      <c r="TBJ23" s="133"/>
      <c r="TBK23" s="133"/>
      <c r="TBL23" s="133"/>
      <c r="TBM23" s="133"/>
      <c r="TBN23" s="133"/>
      <c r="TBO23" s="133"/>
      <c r="TBP23" s="133"/>
      <c r="TBQ23" s="133"/>
      <c r="TBR23" s="133"/>
      <c r="TBS23" s="133"/>
      <c r="TBT23" s="133"/>
      <c r="TBU23" s="133"/>
      <c r="TBV23" s="133"/>
      <c r="TBW23" s="133"/>
      <c r="TBX23" s="133"/>
      <c r="TBY23" s="133"/>
      <c r="TBZ23" s="133"/>
      <c r="TCA23" s="133"/>
      <c r="TCB23" s="133"/>
      <c r="TCC23" s="133"/>
      <c r="TCD23" s="133"/>
      <c r="TCE23" s="133"/>
      <c r="TCF23" s="133"/>
      <c r="TCG23" s="133"/>
      <c r="TCH23" s="133"/>
      <c r="TCI23" s="133"/>
      <c r="TCJ23" s="133"/>
      <c r="TCK23" s="133"/>
      <c r="TCL23" s="133"/>
      <c r="TCM23" s="133"/>
      <c r="TCN23" s="133"/>
      <c r="TCO23" s="133"/>
      <c r="TCP23" s="133"/>
      <c r="TCQ23" s="133"/>
      <c r="TCR23" s="133"/>
      <c r="TCS23" s="133"/>
      <c r="TCT23" s="133"/>
      <c r="TCU23" s="133"/>
      <c r="TCV23" s="133"/>
      <c r="TCW23" s="133"/>
      <c r="TCX23" s="133"/>
      <c r="TCY23" s="133"/>
      <c r="TCZ23" s="133"/>
      <c r="TDA23" s="133"/>
      <c r="TDB23" s="133"/>
      <c r="TDC23" s="133"/>
      <c r="TDD23" s="133"/>
      <c r="TDE23" s="133"/>
      <c r="TDF23" s="133"/>
      <c r="TDG23" s="133"/>
      <c r="TDH23" s="133"/>
      <c r="TDI23" s="133"/>
      <c r="TDJ23" s="133"/>
      <c r="TDK23" s="133"/>
      <c r="TDL23" s="133"/>
      <c r="TDM23" s="133"/>
      <c r="TDN23" s="133"/>
      <c r="TDO23" s="133"/>
      <c r="TDP23" s="133"/>
      <c r="TDQ23" s="133"/>
      <c r="TDR23" s="133"/>
      <c r="TDS23" s="133"/>
      <c r="TDT23" s="133"/>
      <c r="TDU23" s="133"/>
      <c r="TDV23" s="133"/>
      <c r="TDW23" s="133"/>
      <c r="TDX23" s="133"/>
      <c r="TDY23" s="133"/>
      <c r="TDZ23" s="133"/>
      <c r="TEA23" s="133"/>
      <c r="TEB23" s="133"/>
      <c r="TEC23" s="133"/>
      <c r="TED23" s="133"/>
      <c r="TEE23" s="133"/>
      <c r="TEF23" s="133"/>
      <c r="TEG23" s="133"/>
      <c r="TEH23" s="133"/>
      <c r="TEI23" s="133"/>
      <c r="TEJ23" s="133"/>
      <c r="TEK23" s="133"/>
      <c r="TEL23" s="133"/>
      <c r="TEM23" s="133"/>
      <c r="TEN23" s="133"/>
      <c r="TEO23" s="133"/>
      <c r="TEP23" s="133"/>
      <c r="TEQ23" s="133"/>
      <c r="TER23" s="133"/>
      <c r="TES23" s="133"/>
      <c r="TET23" s="133"/>
      <c r="TEU23" s="133"/>
      <c r="TEV23" s="133"/>
      <c r="TEW23" s="133"/>
      <c r="TEX23" s="133"/>
      <c r="TEY23" s="133"/>
      <c r="TEZ23" s="133"/>
      <c r="TFA23" s="133"/>
      <c r="TFB23" s="133"/>
      <c r="TFC23" s="133"/>
      <c r="TFD23" s="133"/>
      <c r="TFE23" s="133"/>
      <c r="TFF23" s="133"/>
      <c r="TFG23" s="133"/>
      <c r="TFH23" s="133"/>
      <c r="TFI23" s="133"/>
      <c r="TFJ23" s="133"/>
      <c r="TFK23" s="133"/>
      <c r="TFL23" s="133"/>
      <c r="TFM23" s="133"/>
      <c r="TFN23" s="133"/>
      <c r="TFO23" s="133"/>
      <c r="TFP23" s="133"/>
      <c r="TFQ23" s="133"/>
      <c r="TFR23" s="133"/>
      <c r="TFS23" s="133"/>
      <c r="TFT23" s="133"/>
      <c r="TFU23" s="133"/>
      <c r="TFV23" s="133"/>
      <c r="TFW23" s="133"/>
      <c r="TFX23" s="133"/>
      <c r="TFY23" s="133"/>
      <c r="TFZ23" s="133"/>
      <c r="TGA23" s="133"/>
      <c r="TGB23" s="133"/>
      <c r="TGC23" s="133"/>
      <c r="TGD23" s="133"/>
      <c r="TGE23" s="133"/>
      <c r="TGF23" s="133"/>
      <c r="TGG23" s="133"/>
      <c r="TGH23" s="133"/>
      <c r="TGI23" s="133"/>
      <c r="TGJ23" s="133"/>
      <c r="TGK23" s="133"/>
      <c r="TGL23" s="133"/>
      <c r="TGM23" s="133"/>
      <c r="TGN23" s="133"/>
      <c r="TGO23" s="133"/>
      <c r="TGP23" s="133"/>
      <c r="TGQ23" s="133"/>
      <c r="TGR23" s="133"/>
      <c r="TGS23" s="133"/>
      <c r="TGT23" s="133"/>
      <c r="TGU23" s="133"/>
      <c r="TGV23" s="133"/>
      <c r="TGW23" s="133"/>
      <c r="TGX23" s="133"/>
      <c r="TGY23" s="133"/>
      <c r="TGZ23" s="133"/>
      <c r="THA23" s="133"/>
      <c r="THB23" s="133"/>
      <c r="THC23" s="133"/>
      <c r="THD23" s="133"/>
      <c r="THE23" s="133"/>
      <c r="THF23" s="133"/>
      <c r="THG23" s="133"/>
      <c r="THH23" s="133"/>
      <c r="THI23" s="133"/>
      <c r="THJ23" s="133"/>
      <c r="THK23" s="133"/>
      <c r="THL23" s="133"/>
      <c r="THM23" s="133"/>
      <c r="THN23" s="133"/>
      <c r="THO23" s="133"/>
      <c r="THP23" s="133"/>
      <c r="THQ23" s="133"/>
      <c r="THR23" s="133"/>
      <c r="THS23" s="133"/>
      <c r="THT23" s="133"/>
      <c r="THU23" s="133"/>
      <c r="THV23" s="133"/>
      <c r="THW23" s="133"/>
      <c r="THX23" s="133"/>
      <c r="THY23" s="133"/>
      <c r="THZ23" s="133"/>
      <c r="TIA23" s="133"/>
      <c r="TIB23" s="133"/>
      <c r="TIC23" s="133"/>
      <c r="TID23" s="133"/>
      <c r="TIE23" s="133"/>
      <c r="TIF23" s="133"/>
      <c r="TIG23" s="133"/>
      <c r="TIH23" s="133"/>
      <c r="TII23" s="133"/>
      <c r="TIJ23" s="133"/>
      <c r="TIK23" s="133"/>
      <c r="TIL23" s="133"/>
      <c r="TIM23" s="133"/>
      <c r="TIN23" s="133"/>
      <c r="TIO23" s="133"/>
      <c r="TIP23" s="133"/>
      <c r="TIQ23" s="133"/>
      <c r="TIR23" s="133"/>
      <c r="TIS23" s="133"/>
      <c r="TIT23" s="133"/>
      <c r="TIU23" s="133"/>
      <c r="TIV23" s="133"/>
      <c r="TIW23" s="133"/>
      <c r="TIX23" s="133"/>
      <c r="TIY23" s="133"/>
      <c r="TIZ23" s="133"/>
      <c r="TJA23" s="133"/>
      <c r="TJB23" s="133"/>
      <c r="TJC23" s="133"/>
      <c r="TJD23" s="133"/>
      <c r="TJE23" s="133"/>
      <c r="TJF23" s="133"/>
      <c r="TJG23" s="133"/>
      <c r="TJH23" s="133"/>
      <c r="TJI23" s="133"/>
      <c r="TJJ23" s="133"/>
      <c r="TJK23" s="133"/>
      <c r="TJL23" s="133"/>
      <c r="TJM23" s="133"/>
      <c r="TJN23" s="133"/>
      <c r="TJO23" s="133"/>
      <c r="TJP23" s="133"/>
      <c r="TJQ23" s="133"/>
      <c r="TJR23" s="133"/>
      <c r="TJS23" s="133"/>
      <c r="TJT23" s="133"/>
      <c r="TJU23" s="133"/>
      <c r="TJV23" s="133"/>
      <c r="TJW23" s="133"/>
      <c r="TJX23" s="133"/>
      <c r="TJY23" s="133"/>
      <c r="TJZ23" s="133"/>
      <c r="TKA23" s="133"/>
      <c r="TKB23" s="133"/>
      <c r="TKC23" s="133"/>
      <c r="TKD23" s="133"/>
      <c r="TKE23" s="133"/>
      <c r="TKF23" s="133"/>
      <c r="TKG23" s="133"/>
      <c r="TKH23" s="133"/>
      <c r="TKI23" s="133"/>
      <c r="TKJ23" s="133"/>
      <c r="TKK23" s="133"/>
      <c r="TKL23" s="133"/>
      <c r="TKM23" s="133"/>
      <c r="TKN23" s="133"/>
      <c r="TKO23" s="133"/>
      <c r="TKP23" s="133"/>
      <c r="TKQ23" s="133"/>
      <c r="TKR23" s="133"/>
      <c r="TKS23" s="133"/>
      <c r="TKT23" s="133"/>
      <c r="TKU23" s="133"/>
      <c r="TKV23" s="133"/>
      <c r="TKW23" s="133"/>
      <c r="TKX23" s="133"/>
      <c r="TKY23" s="133"/>
      <c r="TKZ23" s="133"/>
      <c r="TLA23" s="133"/>
      <c r="TLB23" s="133"/>
      <c r="TLC23" s="133"/>
      <c r="TLD23" s="133"/>
      <c r="TLE23" s="133"/>
      <c r="TLF23" s="133"/>
      <c r="TLG23" s="133"/>
      <c r="TLH23" s="133"/>
      <c r="TLI23" s="133"/>
      <c r="TLJ23" s="133"/>
      <c r="TLK23" s="133"/>
      <c r="TLL23" s="133"/>
      <c r="TLM23" s="133"/>
      <c r="TLN23" s="133"/>
      <c r="TLO23" s="133"/>
      <c r="TLP23" s="133"/>
      <c r="TLQ23" s="133"/>
      <c r="TLR23" s="133"/>
      <c r="TLS23" s="133"/>
      <c r="TLT23" s="133"/>
      <c r="TLU23" s="133"/>
      <c r="TLV23" s="133"/>
      <c r="TLW23" s="133"/>
      <c r="TLX23" s="133"/>
      <c r="TLY23" s="133"/>
      <c r="TLZ23" s="133"/>
      <c r="TMA23" s="133"/>
      <c r="TMB23" s="133"/>
      <c r="TMC23" s="133"/>
      <c r="TMD23" s="133"/>
      <c r="TME23" s="133"/>
      <c r="TMF23" s="133"/>
      <c r="TMG23" s="133"/>
      <c r="TMH23" s="133"/>
      <c r="TMI23" s="133"/>
      <c r="TMJ23" s="133"/>
      <c r="TMK23" s="133"/>
      <c r="TML23" s="133"/>
      <c r="TMM23" s="133"/>
      <c r="TMN23" s="133"/>
      <c r="TMO23" s="133"/>
      <c r="TMP23" s="133"/>
      <c r="TMQ23" s="133"/>
      <c r="TMR23" s="133"/>
      <c r="TMS23" s="133"/>
      <c r="TMT23" s="133"/>
      <c r="TMU23" s="133"/>
      <c r="TMV23" s="133"/>
      <c r="TMW23" s="133"/>
      <c r="TMX23" s="133"/>
      <c r="TMY23" s="133"/>
      <c r="TMZ23" s="133"/>
      <c r="TNA23" s="133"/>
      <c r="TNB23" s="133"/>
      <c r="TNC23" s="133"/>
      <c r="TND23" s="133"/>
      <c r="TNE23" s="133"/>
      <c r="TNF23" s="133"/>
      <c r="TNG23" s="133"/>
      <c r="TNH23" s="133"/>
      <c r="TNI23" s="133"/>
      <c r="TNJ23" s="133"/>
      <c r="TNK23" s="133"/>
      <c r="TNL23" s="133"/>
      <c r="TNM23" s="133"/>
      <c r="TNN23" s="133"/>
      <c r="TNO23" s="133"/>
      <c r="TNP23" s="133"/>
      <c r="TNQ23" s="133"/>
      <c r="TNR23" s="133"/>
      <c r="TNS23" s="133"/>
      <c r="TNT23" s="133"/>
      <c r="TNU23" s="133"/>
      <c r="TNV23" s="133"/>
      <c r="TNW23" s="133"/>
      <c r="TNX23" s="133"/>
      <c r="TNY23" s="133"/>
      <c r="TNZ23" s="133"/>
      <c r="TOA23" s="133"/>
      <c r="TOB23" s="133"/>
      <c r="TOC23" s="133"/>
      <c r="TOD23" s="133"/>
      <c r="TOE23" s="133"/>
      <c r="TOF23" s="133"/>
      <c r="TOG23" s="133"/>
      <c r="TOH23" s="133"/>
      <c r="TOI23" s="133"/>
      <c r="TOJ23" s="133"/>
      <c r="TOK23" s="133"/>
      <c r="TOL23" s="133"/>
      <c r="TOM23" s="133"/>
      <c r="TON23" s="133"/>
      <c r="TOO23" s="133"/>
      <c r="TOP23" s="133"/>
      <c r="TOQ23" s="133"/>
      <c r="TOR23" s="133"/>
      <c r="TOS23" s="133"/>
      <c r="TOT23" s="133"/>
      <c r="TOU23" s="133"/>
      <c r="TOV23" s="133"/>
      <c r="TOW23" s="133"/>
      <c r="TOX23" s="133"/>
      <c r="TOY23" s="133"/>
      <c r="TOZ23" s="133"/>
      <c r="TPA23" s="133"/>
      <c r="TPB23" s="133"/>
      <c r="TPC23" s="133"/>
      <c r="TPD23" s="133"/>
      <c r="TPE23" s="133"/>
      <c r="TPF23" s="133"/>
      <c r="TPG23" s="133"/>
      <c r="TPH23" s="133"/>
      <c r="TPI23" s="133"/>
      <c r="TPJ23" s="133"/>
      <c r="TPK23" s="133"/>
      <c r="TPL23" s="133"/>
      <c r="TPM23" s="133"/>
      <c r="TPN23" s="133"/>
      <c r="TPO23" s="133"/>
      <c r="TPP23" s="133"/>
      <c r="TPQ23" s="133"/>
      <c r="TPR23" s="133"/>
      <c r="TPS23" s="133"/>
      <c r="TPT23" s="133"/>
      <c r="TPU23" s="133"/>
      <c r="TPV23" s="133"/>
      <c r="TPW23" s="133"/>
      <c r="TPX23" s="133"/>
      <c r="TPY23" s="133"/>
      <c r="TPZ23" s="133"/>
      <c r="TQA23" s="133"/>
      <c r="TQB23" s="133"/>
      <c r="TQC23" s="133"/>
      <c r="TQD23" s="133"/>
      <c r="TQE23" s="133"/>
      <c r="TQF23" s="133"/>
      <c r="TQG23" s="133"/>
      <c r="TQH23" s="133"/>
      <c r="TQI23" s="133"/>
      <c r="TQJ23" s="133"/>
      <c r="TQK23" s="133"/>
      <c r="TQL23" s="133"/>
      <c r="TQM23" s="133"/>
      <c r="TQN23" s="133"/>
      <c r="TQO23" s="133"/>
      <c r="TQP23" s="133"/>
      <c r="TQQ23" s="133"/>
      <c r="TQR23" s="133"/>
      <c r="TQS23" s="133"/>
      <c r="TQT23" s="133"/>
      <c r="TQU23" s="133"/>
      <c r="TQV23" s="133"/>
      <c r="TQW23" s="133"/>
      <c r="TQX23" s="133"/>
      <c r="TQY23" s="133"/>
      <c r="TQZ23" s="133"/>
      <c r="TRA23" s="133"/>
      <c r="TRB23" s="133"/>
      <c r="TRC23" s="133"/>
      <c r="TRD23" s="133"/>
      <c r="TRE23" s="133"/>
      <c r="TRF23" s="133"/>
      <c r="TRG23" s="133"/>
      <c r="TRH23" s="133"/>
      <c r="TRI23" s="133"/>
      <c r="TRJ23" s="133"/>
      <c r="TRK23" s="133"/>
      <c r="TRL23" s="133"/>
      <c r="TRM23" s="133"/>
      <c r="TRN23" s="133"/>
      <c r="TRO23" s="133"/>
      <c r="TRP23" s="133"/>
      <c r="TRQ23" s="133"/>
      <c r="TRR23" s="133"/>
      <c r="TRS23" s="133"/>
      <c r="TRT23" s="133"/>
      <c r="TRU23" s="133"/>
      <c r="TRV23" s="133"/>
      <c r="TRW23" s="133"/>
      <c r="TRX23" s="133"/>
      <c r="TRY23" s="133"/>
      <c r="TRZ23" s="133"/>
      <c r="TSA23" s="133"/>
      <c r="TSB23" s="133"/>
      <c r="TSC23" s="133"/>
      <c r="TSD23" s="133"/>
      <c r="TSE23" s="133"/>
      <c r="TSF23" s="133"/>
      <c r="TSG23" s="133"/>
      <c r="TSH23" s="133"/>
      <c r="TSI23" s="133"/>
      <c r="TSJ23" s="133"/>
      <c r="TSK23" s="133"/>
      <c r="TSL23" s="133"/>
      <c r="TSM23" s="133"/>
      <c r="TSN23" s="133"/>
      <c r="TSO23" s="133"/>
      <c r="TSP23" s="133"/>
      <c r="TSQ23" s="133"/>
      <c r="TSR23" s="133"/>
      <c r="TSS23" s="133"/>
      <c r="TST23" s="133"/>
      <c r="TSU23" s="133"/>
      <c r="TSV23" s="133"/>
      <c r="TSW23" s="133"/>
      <c r="TSX23" s="133"/>
      <c r="TSY23" s="133"/>
      <c r="TSZ23" s="133"/>
      <c r="TTA23" s="133"/>
      <c r="TTB23" s="133"/>
      <c r="TTC23" s="133"/>
      <c r="TTD23" s="133"/>
      <c r="TTE23" s="133"/>
      <c r="TTF23" s="133"/>
      <c r="TTG23" s="133"/>
      <c r="TTH23" s="133"/>
      <c r="TTI23" s="133"/>
      <c r="TTJ23" s="133"/>
      <c r="TTK23" s="133"/>
      <c r="TTL23" s="133"/>
      <c r="TTM23" s="133"/>
      <c r="TTN23" s="133"/>
      <c r="TTO23" s="133"/>
      <c r="TTP23" s="133"/>
      <c r="TTQ23" s="133"/>
      <c r="TTR23" s="133"/>
      <c r="TTS23" s="133"/>
      <c r="TTT23" s="133"/>
      <c r="TTU23" s="133"/>
      <c r="TTV23" s="133"/>
      <c r="TTW23" s="133"/>
      <c r="TTX23" s="133"/>
      <c r="TTY23" s="133"/>
      <c r="TTZ23" s="133"/>
      <c r="TUA23" s="133"/>
      <c r="TUB23" s="133"/>
      <c r="TUC23" s="133"/>
      <c r="TUD23" s="133"/>
      <c r="TUE23" s="133"/>
      <c r="TUF23" s="133"/>
      <c r="TUG23" s="133"/>
      <c r="TUH23" s="133"/>
      <c r="TUI23" s="133"/>
      <c r="TUJ23" s="133"/>
      <c r="TUK23" s="133"/>
      <c r="TUL23" s="133"/>
      <c r="TUM23" s="133"/>
      <c r="TUN23" s="133"/>
      <c r="TUO23" s="133"/>
      <c r="TUP23" s="133"/>
      <c r="TUQ23" s="133"/>
      <c r="TUR23" s="133"/>
      <c r="TUS23" s="133"/>
      <c r="TUT23" s="133"/>
      <c r="TUU23" s="133"/>
      <c r="TUV23" s="133"/>
      <c r="TUW23" s="133"/>
      <c r="TUX23" s="133"/>
      <c r="TUY23" s="133"/>
      <c r="TUZ23" s="133"/>
      <c r="TVA23" s="133"/>
      <c r="TVB23" s="133"/>
      <c r="TVC23" s="133"/>
      <c r="TVD23" s="133"/>
      <c r="TVE23" s="133"/>
      <c r="TVF23" s="133"/>
      <c r="TVG23" s="133"/>
      <c r="TVH23" s="133"/>
      <c r="TVI23" s="133"/>
      <c r="TVJ23" s="133"/>
      <c r="TVK23" s="133"/>
      <c r="TVL23" s="133"/>
      <c r="TVM23" s="133"/>
      <c r="TVN23" s="133"/>
      <c r="TVO23" s="133"/>
      <c r="TVP23" s="133"/>
      <c r="TVQ23" s="133"/>
      <c r="TVR23" s="133"/>
      <c r="TVS23" s="133"/>
      <c r="TVT23" s="133"/>
      <c r="TVU23" s="133"/>
      <c r="TVV23" s="133"/>
      <c r="TVW23" s="133"/>
      <c r="TVX23" s="133"/>
      <c r="TVY23" s="133"/>
      <c r="TVZ23" s="133"/>
      <c r="TWA23" s="133"/>
      <c r="TWB23" s="133"/>
      <c r="TWC23" s="133"/>
      <c r="TWD23" s="133"/>
      <c r="TWE23" s="133"/>
      <c r="TWF23" s="133"/>
      <c r="TWG23" s="133"/>
      <c r="TWH23" s="133"/>
      <c r="TWI23" s="133"/>
      <c r="TWJ23" s="133"/>
      <c r="TWK23" s="133"/>
      <c r="TWL23" s="133"/>
      <c r="TWM23" s="133"/>
      <c r="TWN23" s="133"/>
      <c r="TWO23" s="133"/>
      <c r="TWP23" s="133"/>
      <c r="TWQ23" s="133"/>
      <c r="TWR23" s="133"/>
      <c r="TWS23" s="133"/>
      <c r="TWT23" s="133"/>
      <c r="TWU23" s="133"/>
      <c r="TWV23" s="133"/>
      <c r="TWW23" s="133"/>
      <c r="TWX23" s="133"/>
      <c r="TWY23" s="133"/>
      <c r="TWZ23" s="133"/>
      <c r="TXA23" s="133"/>
      <c r="TXB23" s="133"/>
      <c r="TXC23" s="133"/>
      <c r="TXD23" s="133"/>
      <c r="TXE23" s="133"/>
      <c r="TXF23" s="133"/>
      <c r="TXG23" s="133"/>
      <c r="TXH23" s="133"/>
      <c r="TXI23" s="133"/>
      <c r="TXJ23" s="133"/>
      <c r="TXK23" s="133"/>
      <c r="TXL23" s="133"/>
      <c r="TXM23" s="133"/>
      <c r="TXN23" s="133"/>
      <c r="TXO23" s="133"/>
      <c r="TXP23" s="133"/>
      <c r="TXQ23" s="133"/>
      <c r="TXR23" s="133"/>
      <c r="TXS23" s="133"/>
      <c r="TXT23" s="133"/>
      <c r="TXU23" s="133"/>
      <c r="TXV23" s="133"/>
      <c r="TXW23" s="133"/>
      <c r="TXX23" s="133"/>
      <c r="TXY23" s="133"/>
      <c r="TXZ23" s="133"/>
      <c r="TYA23" s="133"/>
      <c r="TYB23" s="133"/>
      <c r="TYC23" s="133"/>
      <c r="TYD23" s="133"/>
      <c r="TYE23" s="133"/>
      <c r="TYF23" s="133"/>
      <c r="TYG23" s="133"/>
      <c r="TYH23" s="133"/>
      <c r="TYI23" s="133"/>
      <c r="TYJ23" s="133"/>
      <c r="TYK23" s="133"/>
      <c r="TYL23" s="133"/>
      <c r="TYM23" s="133"/>
      <c r="TYN23" s="133"/>
      <c r="TYO23" s="133"/>
      <c r="TYP23" s="133"/>
      <c r="TYQ23" s="133"/>
      <c r="TYR23" s="133"/>
      <c r="TYS23" s="133"/>
      <c r="TYT23" s="133"/>
      <c r="TYU23" s="133"/>
      <c r="TYV23" s="133"/>
      <c r="TYW23" s="133"/>
      <c r="TYX23" s="133"/>
      <c r="TYY23" s="133"/>
      <c r="TYZ23" s="133"/>
      <c r="TZA23" s="133"/>
      <c r="TZB23" s="133"/>
      <c r="TZC23" s="133"/>
      <c r="TZD23" s="133"/>
      <c r="TZE23" s="133"/>
      <c r="TZF23" s="133"/>
      <c r="TZG23" s="133"/>
      <c r="TZH23" s="133"/>
      <c r="TZI23" s="133"/>
      <c r="TZJ23" s="133"/>
      <c r="TZK23" s="133"/>
      <c r="TZL23" s="133"/>
      <c r="TZM23" s="133"/>
      <c r="TZN23" s="133"/>
      <c r="TZO23" s="133"/>
      <c r="TZP23" s="133"/>
      <c r="TZQ23" s="133"/>
      <c r="TZR23" s="133"/>
      <c r="TZS23" s="133"/>
      <c r="TZT23" s="133"/>
      <c r="TZU23" s="133"/>
      <c r="TZV23" s="133"/>
      <c r="TZW23" s="133"/>
      <c r="TZX23" s="133"/>
      <c r="TZY23" s="133"/>
      <c r="TZZ23" s="133"/>
      <c r="UAA23" s="133"/>
      <c r="UAB23" s="133"/>
      <c r="UAC23" s="133"/>
      <c r="UAD23" s="133"/>
      <c r="UAE23" s="133"/>
      <c r="UAF23" s="133"/>
      <c r="UAG23" s="133"/>
      <c r="UAH23" s="133"/>
      <c r="UAI23" s="133"/>
      <c r="UAJ23" s="133"/>
      <c r="UAK23" s="133"/>
      <c r="UAL23" s="133"/>
      <c r="UAM23" s="133"/>
      <c r="UAN23" s="133"/>
      <c r="UAO23" s="133"/>
      <c r="UAP23" s="133"/>
      <c r="UAQ23" s="133"/>
      <c r="UAR23" s="133"/>
      <c r="UAS23" s="133"/>
      <c r="UAT23" s="133"/>
      <c r="UAU23" s="133"/>
      <c r="UAV23" s="133"/>
      <c r="UAW23" s="133"/>
      <c r="UAX23" s="133"/>
      <c r="UAY23" s="133"/>
      <c r="UAZ23" s="133"/>
      <c r="UBA23" s="133"/>
      <c r="UBB23" s="133"/>
      <c r="UBC23" s="133"/>
      <c r="UBD23" s="133"/>
      <c r="UBE23" s="133"/>
      <c r="UBF23" s="133"/>
      <c r="UBG23" s="133"/>
      <c r="UBH23" s="133"/>
      <c r="UBI23" s="133"/>
      <c r="UBJ23" s="133"/>
      <c r="UBK23" s="133"/>
      <c r="UBL23" s="133"/>
      <c r="UBM23" s="133"/>
      <c r="UBN23" s="133"/>
      <c r="UBO23" s="133"/>
      <c r="UBP23" s="133"/>
      <c r="UBQ23" s="133"/>
      <c r="UBR23" s="133"/>
      <c r="UBS23" s="133"/>
      <c r="UBT23" s="133"/>
      <c r="UBU23" s="133"/>
      <c r="UBV23" s="133"/>
      <c r="UBW23" s="133"/>
      <c r="UBX23" s="133"/>
      <c r="UBY23" s="133"/>
      <c r="UBZ23" s="133"/>
      <c r="UCA23" s="133"/>
      <c r="UCB23" s="133"/>
      <c r="UCC23" s="133"/>
      <c r="UCD23" s="133"/>
      <c r="UCE23" s="133"/>
      <c r="UCF23" s="133"/>
      <c r="UCG23" s="133"/>
      <c r="UCH23" s="133"/>
      <c r="UCI23" s="133"/>
      <c r="UCJ23" s="133"/>
      <c r="UCK23" s="133"/>
      <c r="UCL23" s="133"/>
      <c r="UCM23" s="133"/>
      <c r="UCN23" s="133"/>
      <c r="UCO23" s="133"/>
      <c r="UCP23" s="133"/>
      <c r="UCQ23" s="133"/>
      <c r="UCR23" s="133"/>
      <c r="UCS23" s="133"/>
      <c r="UCT23" s="133"/>
      <c r="UCU23" s="133"/>
      <c r="UCV23" s="133"/>
      <c r="UCW23" s="133"/>
      <c r="UCX23" s="133"/>
      <c r="UCY23" s="133"/>
      <c r="UCZ23" s="133"/>
      <c r="UDA23" s="133"/>
      <c r="UDB23" s="133"/>
      <c r="UDC23" s="133"/>
      <c r="UDD23" s="133"/>
      <c r="UDE23" s="133"/>
      <c r="UDF23" s="133"/>
      <c r="UDG23" s="133"/>
      <c r="UDH23" s="133"/>
      <c r="UDI23" s="133"/>
      <c r="UDJ23" s="133"/>
      <c r="UDK23" s="133"/>
      <c r="UDL23" s="133"/>
      <c r="UDM23" s="133"/>
      <c r="UDN23" s="133"/>
      <c r="UDO23" s="133"/>
      <c r="UDP23" s="133"/>
      <c r="UDQ23" s="133"/>
      <c r="UDR23" s="133"/>
      <c r="UDS23" s="133"/>
      <c r="UDT23" s="133"/>
      <c r="UDU23" s="133"/>
      <c r="UDV23" s="133"/>
      <c r="UDW23" s="133"/>
      <c r="UDX23" s="133"/>
      <c r="UDY23" s="133"/>
      <c r="UDZ23" s="133"/>
      <c r="UEA23" s="133"/>
      <c r="UEB23" s="133"/>
      <c r="UEC23" s="133"/>
      <c r="UED23" s="133"/>
      <c r="UEE23" s="133"/>
      <c r="UEF23" s="133"/>
      <c r="UEG23" s="133"/>
      <c r="UEH23" s="133"/>
      <c r="UEI23" s="133"/>
      <c r="UEJ23" s="133"/>
      <c r="UEK23" s="133"/>
      <c r="UEL23" s="133"/>
      <c r="UEM23" s="133"/>
      <c r="UEN23" s="133"/>
      <c r="UEO23" s="133"/>
      <c r="UEP23" s="133"/>
      <c r="UEQ23" s="133"/>
      <c r="UER23" s="133"/>
      <c r="UES23" s="133"/>
      <c r="UET23" s="133"/>
      <c r="UEU23" s="133"/>
      <c r="UEV23" s="133"/>
      <c r="UEW23" s="133"/>
      <c r="UEX23" s="133"/>
      <c r="UEY23" s="133"/>
      <c r="UEZ23" s="133"/>
      <c r="UFA23" s="133"/>
      <c r="UFB23" s="133"/>
      <c r="UFC23" s="133"/>
      <c r="UFD23" s="133"/>
      <c r="UFE23" s="133"/>
      <c r="UFF23" s="133"/>
      <c r="UFG23" s="133"/>
      <c r="UFH23" s="133"/>
      <c r="UFI23" s="133"/>
      <c r="UFJ23" s="133"/>
      <c r="UFK23" s="133"/>
      <c r="UFL23" s="133"/>
      <c r="UFM23" s="133"/>
      <c r="UFN23" s="133"/>
      <c r="UFO23" s="133"/>
      <c r="UFP23" s="133"/>
      <c r="UFQ23" s="133"/>
      <c r="UFR23" s="133"/>
      <c r="UFS23" s="133"/>
      <c r="UFT23" s="133"/>
      <c r="UFU23" s="133"/>
      <c r="UFV23" s="133"/>
      <c r="UFW23" s="133"/>
      <c r="UFX23" s="133"/>
      <c r="UFY23" s="133"/>
      <c r="UFZ23" s="133"/>
      <c r="UGA23" s="133"/>
      <c r="UGB23" s="133"/>
      <c r="UGC23" s="133"/>
      <c r="UGD23" s="133"/>
      <c r="UGE23" s="133"/>
      <c r="UGF23" s="133"/>
      <c r="UGG23" s="133"/>
      <c r="UGH23" s="133"/>
      <c r="UGI23" s="133"/>
      <c r="UGJ23" s="133"/>
      <c r="UGK23" s="133"/>
      <c r="UGL23" s="133"/>
      <c r="UGM23" s="133"/>
      <c r="UGN23" s="133"/>
      <c r="UGO23" s="133"/>
      <c r="UGP23" s="133"/>
      <c r="UGQ23" s="133"/>
      <c r="UGR23" s="133"/>
      <c r="UGS23" s="133"/>
      <c r="UGT23" s="133"/>
      <c r="UGU23" s="133"/>
      <c r="UGV23" s="133"/>
      <c r="UGW23" s="133"/>
      <c r="UGX23" s="133"/>
      <c r="UGY23" s="133"/>
      <c r="UGZ23" s="133"/>
      <c r="UHA23" s="133"/>
      <c r="UHB23" s="133"/>
      <c r="UHC23" s="133"/>
      <c r="UHD23" s="133"/>
      <c r="UHE23" s="133"/>
      <c r="UHF23" s="133"/>
      <c r="UHG23" s="133"/>
      <c r="UHH23" s="133"/>
      <c r="UHI23" s="133"/>
      <c r="UHJ23" s="133"/>
      <c r="UHK23" s="133"/>
      <c r="UHL23" s="133"/>
      <c r="UHM23" s="133"/>
      <c r="UHN23" s="133"/>
      <c r="UHO23" s="133"/>
      <c r="UHP23" s="133"/>
      <c r="UHQ23" s="133"/>
      <c r="UHR23" s="133"/>
      <c r="UHS23" s="133"/>
      <c r="UHT23" s="133"/>
      <c r="UHU23" s="133"/>
      <c r="UHV23" s="133"/>
      <c r="UHW23" s="133"/>
      <c r="UHX23" s="133"/>
      <c r="UHY23" s="133"/>
      <c r="UHZ23" s="133"/>
      <c r="UIA23" s="133"/>
      <c r="UIB23" s="133"/>
      <c r="UIC23" s="133"/>
      <c r="UID23" s="133"/>
      <c r="UIE23" s="133"/>
      <c r="UIF23" s="133"/>
      <c r="UIG23" s="133"/>
      <c r="UIH23" s="133"/>
      <c r="UII23" s="133"/>
      <c r="UIJ23" s="133"/>
      <c r="UIK23" s="133"/>
      <c r="UIL23" s="133"/>
      <c r="UIM23" s="133"/>
      <c r="UIN23" s="133"/>
      <c r="UIO23" s="133"/>
      <c r="UIP23" s="133"/>
      <c r="UIQ23" s="133"/>
      <c r="UIR23" s="133"/>
      <c r="UIS23" s="133"/>
      <c r="UIT23" s="133"/>
      <c r="UIU23" s="133"/>
      <c r="UIV23" s="133"/>
      <c r="UIW23" s="133"/>
      <c r="UIX23" s="133"/>
      <c r="UIY23" s="133"/>
      <c r="UIZ23" s="133"/>
      <c r="UJA23" s="133"/>
      <c r="UJB23" s="133"/>
      <c r="UJC23" s="133"/>
      <c r="UJD23" s="133"/>
      <c r="UJE23" s="133"/>
      <c r="UJF23" s="133"/>
      <c r="UJG23" s="133"/>
      <c r="UJH23" s="133"/>
      <c r="UJI23" s="133"/>
      <c r="UJJ23" s="133"/>
      <c r="UJK23" s="133"/>
      <c r="UJL23" s="133"/>
      <c r="UJM23" s="133"/>
      <c r="UJN23" s="133"/>
      <c r="UJO23" s="133"/>
      <c r="UJP23" s="133"/>
      <c r="UJQ23" s="133"/>
      <c r="UJR23" s="133"/>
      <c r="UJS23" s="133"/>
      <c r="UJT23" s="133"/>
      <c r="UJU23" s="133"/>
      <c r="UJV23" s="133"/>
      <c r="UJW23" s="133"/>
      <c r="UJX23" s="133"/>
      <c r="UJY23" s="133"/>
      <c r="UJZ23" s="133"/>
      <c r="UKA23" s="133"/>
      <c r="UKB23" s="133"/>
      <c r="UKC23" s="133"/>
      <c r="UKD23" s="133"/>
      <c r="UKE23" s="133"/>
      <c r="UKF23" s="133"/>
      <c r="UKG23" s="133"/>
      <c r="UKH23" s="133"/>
      <c r="UKI23" s="133"/>
      <c r="UKJ23" s="133"/>
      <c r="UKK23" s="133"/>
      <c r="UKL23" s="133"/>
      <c r="UKM23" s="133"/>
      <c r="UKN23" s="133"/>
      <c r="UKO23" s="133"/>
      <c r="UKP23" s="133"/>
      <c r="UKQ23" s="133"/>
      <c r="UKR23" s="133"/>
      <c r="UKS23" s="133"/>
      <c r="UKT23" s="133"/>
      <c r="UKU23" s="133"/>
      <c r="UKV23" s="133"/>
      <c r="UKW23" s="133"/>
      <c r="UKX23" s="133"/>
      <c r="UKY23" s="133"/>
      <c r="UKZ23" s="133"/>
      <c r="ULA23" s="133"/>
      <c r="ULB23" s="133"/>
      <c r="ULC23" s="133"/>
      <c r="ULD23" s="133"/>
      <c r="ULE23" s="133"/>
      <c r="ULF23" s="133"/>
      <c r="ULG23" s="133"/>
      <c r="ULH23" s="133"/>
      <c r="ULI23" s="133"/>
      <c r="ULJ23" s="133"/>
      <c r="ULK23" s="133"/>
      <c r="ULL23" s="133"/>
      <c r="ULM23" s="133"/>
      <c r="ULN23" s="133"/>
      <c r="ULO23" s="133"/>
      <c r="ULP23" s="133"/>
      <c r="ULQ23" s="133"/>
      <c r="ULR23" s="133"/>
      <c r="ULS23" s="133"/>
      <c r="ULT23" s="133"/>
      <c r="ULU23" s="133"/>
      <c r="ULV23" s="133"/>
      <c r="ULW23" s="133"/>
      <c r="ULX23" s="133"/>
      <c r="ULY23" s="133"/>
      <c r="ULZ23" s="133"/>
      <c r="UMA23" s="133"/>
      <c r="UMB23" s="133"/>
      <c r="UMC23" s="133"/>
      <c r="UMD23" s="133"/>
      <c r="UME23" s="133"/>
      <c r="UMF23" s="133"/>
      <c r="UMG23" s="133"/>
      <c r="UMH23" s="133"/>
      <c r="UMI23" s="133"/>
      <c r="UMJ23" s="133"/>
      <c r="UMK23" s="133"/>
      <c r="UML23" s="133"/>
      <c r="UMM23" s="133"/>
      <c r="UMN23" s="133"/>
      <c r="UMO23" s="133"/>
      <c r="UMP23" s="133"/>
      <c r="UMQ23" s="133"/>
      <c r="UMR23" s="133"/>
      <c r="UMS23" s="133"/>
      <c r="UMT23" s="133"/>
      <c r="UMU23" s="133"/>
      <c r="UMV23" s="133"/>
      <c r="UMW23" s="133"/>
      <c r="UMX23" s="133"/>
      <c r="UMY23" s="133"/>
      <c r="UMZ23" s="133"/>
      <c r="UNA23" s="133"/>
      <c r="UNB23" s="133"/>
      <c r="UNC23" s="133"/>
      <c r="UND23" s="133"/>
      <c r="UNE23" s="133"/>
      <c r="UNF23" s="133"/>
      <c r="UNG23" s="133"/>
      <c r="UNH23" s="133"/>
      <c r="UNI23" s="133"/>
      <c r="UNJ23" s="133"/>
      <c r="UNK23" s="133"/>
      <c r="UNL23" s="133"/>
      <c r="UNM23" s="133"/>
      <c r="UNN23" s="133"/>
      <c r="UNO23" s="133"/>
      <c r="UNP23" s="133"/>
      <c r="UNQ23" s="133"/>
      <c r="UNR23" s="133"/>
      <c r="UNS23" s="133"/>
      <c r="UNT23" s="133"/>
      <c r="UNU23" s="133"/>
      <c r="UNV23" s="133"/>
      <c r="UNW23" s="133"/>
      <c r="UNX23" s="133"/>
      <c r="UNY23" s="133"/>
      <c r="UNZ23" s="133"/>
      <c r="UOA23" s="133"/>
      <c r="UOB23" s="133"/>
      <c r="UOC23" s="133"/>
      <c r="UOD23" s="133"/>
      <c r="UOE23" s="133"/>
      <c r="UOF23" s="133"/>
      <c r="UOG23" s="133"/>
      <c r="UOH23" s="133"/>
      <c r="UOI23" s="133"/>
      <c r="UOJ23" s="133"/>
      <c r="UOK23" s="133"/>
      <c r="UOL23" s="133"/>
      <c r="UOM23" s="133"/>
      <c r="UON23" s="133"/>
      <c r="UOO23" s="133"/>
      <c r="UOP23" s="133"/>
      <c r="UOQ23" s="133"/>
      <c r="UOR23" s="133"/>
      <c r="UOS23" s="133"/>
      <c r="UOT23" s="133"/>
      <c r="UOU23" s="133"/>
      <c r="UOV23" s="133"/>
      <c r="UOW23" s="133"/>
      <c r="UOX23" s="133"/>
      <c r="UOY23" s="133"/>
      <c r="UOZ23" s="133"/>
      <c r="UPA23" s="133"/>
      <c r="UPB23" s="133"/>
      <c r="UPC23" s="133"/>
      <c r="UPD23" s="133"/>
      <c r="UPE23" s="133"/>
      <c r="UPF23" s="133"/>
      <c r="UPG23" s="133"/>
      <c r="UPH23" s="133"/>
      <c r="UPI23" s="133"/>
      <c r="UPJ23" s="133"/>
      <c r="UPK23" s="133"/>
      <c r="UPL23" s="133"/>
      <c r="UPM23" s="133"/>
      <c r="UPN23" s="133"/>
      <c r="UPO23" s="133"/>
      <c r="UPP23" s="133"/>
      <c r="UPQ23" s="133"/>
      <c r="UPR23" s="133"/>
      <c r="UPS23" s="133"/>
      <c r="UPT23" s="133"/>
      <c r="UPU23" s="133"/>
      <c r="UPV23" s="133"/>
      <c r="UPW23" s="133"/>
      <c r="UPX23" s="133"/>
      <c r="UPY23" s="133"/>
      <c r="UPZ23" s="133"/>
      <c r="UQA23" s="133"/>
      <c r="UQB23" s="133"/>
      <c r="UQC23" s="133"/>
      <c r="UQD23" s="133"/>
      <c r="UQE23" s="133"/>
      <c r="UQF23" s="133"/>
      <c r="UQG23" s="133"/>
      <c r="UQH23" s="133"/>
      <c r="UQI23" s="133"/>
      <c r="UQJ23" s="133"/>
      <c r="UQK23" s="133"/>
      <c r="UQL23" s="133"/>
      <c r="UQM23" s="133"/>
      <c r="UQN23" s="133"/>
      <c r="UQO23" s="133"/>
      <c r="UQP23" s="133"/>
      <c r="UQQ23" s="133"/>
      <c r="UQR23" s="133"/>
      <c r="UQS23" s="133"/>
      <c r="UQT23" s="133"/>
      <c r="UQU23" s="133"/>
      <c r="UQV23" s="133"/>
      <c r="UQW23" s="133"/>
      <c r="UQX23" s="133"/>
      <c r="UQY23" s="133"/>
      <c r="UQZ23" s="133"/>
      <c r="URA23" s="133"/>
      <c r="URB23" s="133"/>
      <c r="URC23" s="133"/>
      <c r="URD23" s="133"/>
      <c r="URE23" s="133"/>
      <c r="URF23" s="133"/>
      <c r="URG23" s="133"/>
      <c r="URH23" s="133"/>
      <c r="URI23" s="133"/>
      <c r="URJ23" s="133"/>
      <c r="URK23" s="133"/>
      <c r="URL23" s="133"/>
      <c r="URM23" s="133"/>
      <c r="URN23" s="133"/>
      <c r="URO23" s="133"/>
      <c r="URP23" s="133"/>
      <c r="URQ23" s="133"/>
      <c r="URR23" s="133"/>
      <c r="URS23" s="133"/>
      <c r="URT23" s="133"/>
      <c r="URU23" s="133"/>
      <c r="URV23" s="133"/>
      <c r="URW23" s="133"/>
      <c r="URX23" s="133"/>
      <c r="URY23" s="133"/>
      <c r="URZ23" s="133"/>
      <c r="USA23" s="133"/>
      <c r="USB23" s="133"/>
      <c r="USC23" s="133"/>
      <c r="USD23" s="133"/>
      <c r="USE23" s="133"/>
      <c r="USF23" s="133"/>
      <c r="USG23" s="133"/>
      <c r="USH23" s="133"/>
      <c r="USI23" s="133"/>
      <c r="USJ23" s="133"/>
      <c r="USK23" s="133"/>
      <c r="USL23" s="133"/>
      <c r="USM23" s="133"/>
      <c r="USN23" s="133"/>
      <c r="USO23" s="133"/>
      <c r="USP23" s="133"/>
      <c r="USQ23" s="133"/>
      <c r="USR23" s="133"/>
      <c r="USS23" s="133"/>
      <c r="UST23" s="133"/>
      <c r="USU23" s="133"/>
      <c r="USV23" s="133"/>
      <c r="USW23" s="133"/>
      <c r="USX23" s="133"/>
      <c r="USY23" s="133"/>
      <c r="USZ23" s="133"/>
      <c r="UTA23" s="133"/>
      <c r="UTB23" s="133"/>
      <c r="UTC23" s="133"/>
      <c r="UTD23" s="133"/>
      <c r="UTE23" s="133"/>
      <c r="UTF23" s="133"/>
      <c r="UTG23" s="133"/>
      <c r="UTH23" s="133"/>
      <c r="UTI23" s="133"/>
      <c r="UTJ23" s="133"/>
      <c r="UTK23" s="133"/>
      <c r="UTL23" s="133"/>
      <c r="UTM23" s="133"/>
      <c r="UTN23" s="133"/>
      <c r="UTO23" s="133"/>
      <c r="UTP23" s="133"/>
      <c r="UTQ23" s="133"/>
      <c r="UTR23" s="133"/>
      <c r="UTS23" s="133"/>
      <c r="UTT23" s="133"/>
      <c r="UTU23" s="133"/>
      <c r="UTV23" s="133"/>
      <c r="UTW23" s="133"/>
      <c r="UTX23" s="133"/>
      <c r="UTY23" s="133"/>
      <c r="UTZ23" s="133"/>
      <c r="UUA23" s="133"/>
      <c r="UUB23" s="133"/>
      <c r="UUC23" s="133"/>
      <c r="UUD23" s="133"/>
      <c r="UUE23" s="133"/>
      <c r="UUF23" s="133"/>
      <c r="UUG23" s="133"/>
      <c r="UUH23" s="133"/>
      <c r="UUI23" s="133"/>
      <c r="UUJ23" s="133"/>
      <c r="UUK23" s="133"/>
      <c r="UUL23" s="133"/>
      <c r="UUM23" s="133"/>
      <c r="UUN23" s="133"/>
      <c r="UUO23" s="133"/>
      <c r="UUP23" s="133"/>
      <c r="UUQ23" s="133"/>
      <c r="UUR23" s="133"/>
      <c r="UUS23" s="133"/>
      <c r="UUT23" s="133"/>
      <c r="UUU23" s="133"/>
      <c r="UUV23" s="133"/>
      <c r="UUW23" s="133"/>
      <c r="UUX23" s="133"/>
      <c r="UUY23" s="133"/>
      <c r="UUZ23" s="133"/>
      <c r="UVA23" s="133"/>
      <c r="UVB23" s="133"/>
      <c r="UVC23" s="133"/>
      <c r="UVD23" s="133"/>
      <c r="UVE23" s="133"/>
      <c r="UVF23" s="133"/>
      <c r="UVG23" s="133"/>
      <c r="UVH23" s="133"/>
      <c r="UVI23" s="133"/>
      <c r="UVJ23" s="133"/>
      <c r="UVK23" s="133"/>
      <c r="UVL23" s="133"/>
      <c r="UVM23" s="133"/>
      <c r="UVN23" s="133"/>
      <c r="UVO23" s="133"/>
      <c r="UVP23" s="133"/>
      <c r="UVQ23" s="133"/>
      <c r="UVR23" s="133"/>
      <c r="UVS23" s="133"/>
      <c r="UVT23" s="133"/>
      <c r="UVU23" s="133"/>
      <c r="UVV23" s="133"/>
      <c r="UVW23" s="133"/>
      <c r="UVX23" s="133"/>
      <c r="UVY23" s="133"/>
      <c r="UVZ23" s="133"/>
      <c r="UWA23" s="133"/>
      <c r="UWB23" s="133"/>
      <c r="UWC23" s="133"/>
      <c r="UWD23" s="133"/>
      <c r="UWE23" s="133"/>
      <c r="UWF23" s="133"/>
      <c r="UWG23" s="133"/>
      <c r="UWH23" s="133"/>
      <c r="UWI23" s="133"/>
      <c r="UWJ23" s="133"/>
      <c r="UWK23" s="133"/>
      <c r="UWL23" s="133"/>
      <c r="UWM23" s="133"/>
      <c r="UWN23" s="133"/>
      <c r="UWO23" s="133"/>
      <c r="UWP23" s="133"/>
      <c r="UWQ23" s="133"/>
      <c r="UWR23" s="133"/>
      <c r="UWS23" s="133"/>
      <c r="UWT23" s="133"/>
      <c r="UWU23" s="133"/>
      <c r="UWV23" s="133"/>
      <c r="UWW23" s="133"/>
      <c r="UWX23" s="133"/>
      <c r="UWY23" s="133"/>
      <c r="UWZ23" s="133"/>
      <c r="UXA23" s="133"/>
      <c r="UXB23" s="133"/>
      <c r="UXC23" s="133"/>
      <c r="UXD23" s="133"/>
      <c r="UXE23" s="133"/>
      <c r="UXF23" s="133"/>
      <c r="UXG23" s="133"/>
      <c r="UXH23" s="133"/>
      <c r="UXI23" s="133"/>
      <c r="UXJ23" s="133"/>
      <c r="UXK23" s="133"/>
      <c r="UXL23" s="133"/>
      <c r="UXM23" s="133"/>
      <c r="UXN23" s="133"/>
      <c r="UXO23" s="133"/>
      <c r="UXP23" s="133"/>
      <c r="UXQ23" s="133"/>
      <c r="UXR23" s="133"/>
      <c r="UXS23" s="133"/>
      <c r="UXT23" s="133"/>
      <c r="UXU23" s="133"/>
      <c r="UXV23" s="133"/>
      <c r="UXW23" s="133"/>
      <c r="UXX23" s="133"/>
      <c r="UXY23" s="133"/>
      <c r="UXZ23" s="133"/>
      <c r="UYA23" s="133"/>
      <c r="UYB23" s="133"/>
      <c r="UYC23" s="133"/>
      <c r="UYD23" s="133"/>
      <c r="UYE23" s="133"/>
      <c r="UYF23" s="133"/>
      <c r="UYG23" s="133"/>
      <c r="UYH23" s="133"/>
      <c r="UYI23" s="133"/>
      <c r="UYJ23" s="133"/>
      <c r="UYK23" s="133"/>
      <c r="UYL23" s="133"/>
      <c r="UYM23" s="133"/>
      <c r="UYN23" s="133"/>
      <c r="UYO23" s="133"/>
      <c r="UYP23" s="133"/>
      <c r="UYQ23" s="133"/>
      <c r="UYR23" s="133"/>
      <c r="UYS23" s="133"/>
      <c r="UYT23" s="133"/>
      <c r="UYU23" s="133"/>
      <c r="UYV23" s="133"/>
      <c r="UYW23" s="133"/>
      <c r="UYX23" s="133"/>
      <c r="UYY23" s="133"/>
      <c r="UYZ23" s="133"/>
      <c r="UZA23" s="133"/>
      <c r="UZB23" s="133"/>
      <c r="UZC23" s="133"/>
      <c r="UZD23" s="133"/>
      <c r="UZE23" s="133"/>
      <c r="UZF23" s="133"/>
      <c r="UZG23" s="133"/>
      <c r="UZH23" s="133"/>
      <c r="UZI23" s="133"/>
      <c r="UZJ23" s="133"/>
      <c r="UZK23" s="133"/>
      <c r="UZL23" s="133"/>
      <c r="UZM23" s="133"/>
      <c r="UZN23" s="133"/>
      <c r="UZO23" s="133"/>
      <c r="UZP23" s="133"/>
      <c r="UZQ23" s="133"/>
      <c r="UZR23" s="133"/>
      <c r="UZS23" s="133"/>
      <c r="UZT23" s="133"/>
      <c r="UZU23" s="133"/>
      <c r="UZV23" s="133"/>
      <c r="UZW23" s="133"/>
      <c r="UZX23" s="133"/>
      <c r="UZY23" s="133"/>
      <c r="UZZ23" s="133"/>
      <c r="VAA23" s="133"/>
      <c r="VAB23" s="133"/>
      <c r="VAC23" s="133"/>
      <c r="VAD23" s="133"/>
      <c r="VAE23" s="133"/>
      <c r="VAF23" s="133"/>
      <c r="VAG23" s="133"/>
      <c r="VAH23" s="133"/>
      <c r="VAI23" s="133"/>
      <c r="VAJ23" s="133"/>
      <c r="VAK23" s="133"/>
      <c r="VAL23" s="133"/>
      <c r="VAM23" s="133"/>
      <c r="VAN23" s="133"/>
      <c r="VAO23" s="133"/>
      <c r="VAP23" s="133"/>
      <c r="VAQ23" s="133"/>
      <c r="VAR23" s="133"/>
      <c r="VAS23" s="133"/>
      <c r="VAT23" s="133"/>
      <c r="VAU23" s="133"/>
      <c r="VAV23" s="133"/>
      <c r="VAW23" s="133"/>
      <c r="VAX23" s="133"/>
      <c r="VAY23" s="133"/>
      <c r="VAZ23" s="133"/>
      <c r="VBA23" s="133"/>
      <c r="VBB23" s="133"/>
      <c r="VBC23" s="133"/>
      <c r="VBD23" s="133"/>
      <c r="VBE23" s="133"/>
      <c r="VBF23" s="133"/>
      <c r="VBG23" s="133"/>
      <c r="VBH23" s="133"/>
      <c r="VBI23" s="133"/>
      <c r="VBJ23" s="133"/>
      <c r="VBK23" s="133"/>
      <c r="VBL23" s="133"/>
      <c r="VBM23" s="133"/>
      <c r="VBN23" s="133"/>
      <c r="VBO23" s="133"/>
      <c r="VBP23" s="133"/>
      <c r="VBQ23" s="133"/>
      <c r="VBR23" s="133"/>
      <c r="VBS23" s="133"/>
      <c r="VBT23" s="133"/>
      <c r="VBU23" s="133"/>
      <c r="VBV23" s="133"/>
      <c r="VBW23" s="133"/>
      <c r="VBX23" s="133"/>
      <c r="VBY23" s="133"/>
      <c r="VBZ23" s="133"/>
      <c r="VCA23" s="133"/>
      <c r="VCB23" s="133"/>
      <c r="VCC23" s="133"/>
      <c r="VCD23" s="133"/>
      <c r="VCE23" s="133"/>
      <c r="VCF23" s="133"/>
      <c r="VCG23" s="133"/>
      <c r="VCH23" s="133"/>
      <c r="VCI23" s="133"/>
      <c r="VCJ23" s="133"/>
      <c r="VCK23" s="133"/>
      <c r="VCL23" s="133"/>
      <c r="VCM23" s="133"/>
      <c r="VCN23" s="133"/>
      <c r="VCO23" s="133"/>
      <c r="VCP23" s="133"/>
      <c r="VCQ23" s="133"/>
      <c r="VCR23" s="133"/>
      <c r="VCS23" s="133"/>
      <c r="VCT23" s="133"/>
      <c r="VCU23" s="133"/>
      <c r="VCV23" s="133"/>
      <c r="VCW23" s="133"/>
      <c r="VCX23" s="133"/>
      <c r="VCY23" s="133"/>
      <c r="VCZ23" s="133"/>
      <c r="VDA23" s="133"/>
      <c r="VDB23" s="133"/>
      <c r="VDC23" s="133"/>
      <c r="VDD23" s="133"/>
      <c r="VDE23" s="133"/>
      <c r="VDF23" s="133"/>
      <c r="VDG23" s="133"/>
      <c r="VDH23" s="133"/>
      <c r="VDI23" s="133"/>
      <c r="VDJ23" s="133"/>
      <c r="VDK23" s="133"/>
      <c r="VDL23" s="133"/>
      <c r="VDM23" s="133"/>
      <c r="VDN23" s="133"/>
      <c r="VDO23" s="133"/>
      <c r="VDP23" s="133"/>
      <c r="VDQ23" s="133"/>
      <c r="VDR23" s="133"/>
      <c r="VDS23" s="133"/>
      <c r="VDT23" s="133"/>
      <c r="VDU23" s="133"/>
      <c r="VDV23" s="133"/>
      <c r="VDW23" s="133"/>
      <c r="VDX23" s="133"/>
      <c r="VDY23" s="133"/>
      <c r="VDZ23" s="133"/>
      <c r="VEA23" s="133"/>
      <c r="VEB23" s="133"/>
      <c r="VEC23" s="133"/>
      <c r="VED23" s="133"/>
      <c r="VEE23" s="133"/>
      <c r="VEF23" s="133"/>
      <c r="VEG23" s="133"/>
      <c r="VEH23" s="133"/>
      <c r="VEI23" s="133"/>
      <c r="VEJ23" s="133"/>
      <c r="VEK23" s="133"/>
      <c r="VEL23" s="133"/>
      <c r="VEM23" s="133"/>
      <c r="VEN23" s="133"/>
      <c r="VEO23" s="133"/>
      <c r="VEP23" s="133"/>
      <c r="VEQ23" s="133"/>
      <c r="VER23" s="133"/>
      <c r="VES23" s="133"/>
      <c r="VET23" s="133"/>
      <c r="VEU23" s="133"/>
      <c r="VEV23" s="133"/>
      <c r="VEW23" s="133"/>
      <c r="VEX23" s="133"/>
      <c r="VEY23" s="133"/>
      <c r="VEZ23" s="133"/>
      <c r="VFA23" s="133"/>
      <c r="VFB23" s="133"/>
      <c r="VFC23" s="133"/>
      <c r="VFD23" s="133"/>
      <c r="VFE23" s="133"/>
      <c r="VFF23" s="133"/>
      <c r="VFG23" s="133"/>
      <c r="VFH23" s="133"/>
      <c r="VFI23" s="133"/>
      <c r="VFJ23" s="133"/>
      <c r="VFK23" s="133"/>
      <c r="VFL23" s="133"/>
      <c r="VFM23" s="133"/>
      <c r="VFN23" s="133"/>
      <c r="VFO23" s="133"/>
      <c r="VFP23" s="133"/>
      <c r="VFQ23" s="133"/>
      <c r="VFR23" s="133"/>
      <c r="VFS23" s="133"/>
      <c r="VFT23" s="133"/>
      <c r="VFU23" s="133"/>
      <c r="VFV23" s="133"/>
      <c r="VFW23" s="133"/>
      <c r="VFX23" s="133"/>
      <c r="VFY23" s="133"/>
      <c r="VFZ23" s="133"/>
      <c r="VGA23" s="133"/>
      <c r="VGB23" s="133"/>
      <c r="VGC23" s="133"/>
      <c r="VGD23" s="133"/>
      <c r="VGE23" s="133"/>
      <c r="VGF23" s="133"/>
      <c r="VGG23" s="133"/>
      <c r="VGH23" s="133"/>
      <c r="VGI23" s="133"/>
      <c r="VGJ23" s="133"/>
      <c r="VGK23" s="133"/>
      <c r="VGL23" s="133"/>
      <c r="VGM23" s="133"/>
      <c r="VGN23" s="133"/>
      <c r="VGO23" s="133"/>
      <c r="VGP23" s="133"/>
      <c r="VGQ23" s="133"/>
      <c r="VGR23" s="133"/>
      <c r="VGS23" s="133"/>
      <c r="VGT23" s="133"/>
      <c r="VGU23" s="133"/>
      <c r="VGV23" s="133"/>
      <c r="VGW23" s="133"/>
      <c r="VGX23" s="133"/>
      <c r="VGY23" s="133"/>
      <c r="VGZ23" s="133"/>
      <c r="VHA23" s="133"/>
      <c r="VHB23" s="133"/>
      <c r="VHC23" s="133"/>
      <c r="VHD23" s="133"/>
      <c r="VHE23" s="133"/>
      <c r="VHF23" s="133"/>
      <c r="VHG23" s="133"/>
      <c r="VHH23" s="133"/>
      <c r="VHI23" s="133"/>
      <c r="VHJ23" s="133"/>
      <c r="VHK23" s="133"/>
      <c r="VHL23" s="133"/>
      <c r="VHM23" s="133"/>
      <c r="VHN23" s="133"/>
      <c r="VHO23" s="133"/>
      <c r="VHP23" s="133"/>
      <c r="VHQ23" s="133"/>
      <c r="VHR23" s="133"/>
      <c r="VHS23" s="133"/>
      <c r="VHT23" s="133"/>
      <c r="VHU23" s="133"/>
      <c r="VHV23" s="133"/>
      <c r="VHW23" s="133"/>
      <c r="VHX23" s="133"/>
      <c r="VHY23" s="133"/>
      <c r="VHZ23" s="133"/>
      <c r="VIA23" s="133"/>
      <c r="VIB23" s="133"/>
      <c r="VIC23" s="133"/>
      <c r="VID23" s="133"/>
      <c r="VIE23" s="133"/>
      <c r="VIF23" s="133"/>
      <c r="VIG23" s="133"/>
      <c r="VIH23" s="133"/>
      <c r="VII23" s="133"/>
      <c r="VIJ23" s="133"/>
      <c r="VIK23" s="133"/>
      <c r="VIL23" s="133"/>
      <c r="VIM23" s="133"/>
      <c r="VIN23" s="133"/>
      <c r="VIO23" s="133"/>
      <c r="VIP23" s="133"/>
      <c r="VIQ23" s="133"/>
      <c r="VIR23" s="133"/>
      <c r="VIS23" s="133"/>
      <c r="VIT23" s="133"/>
      <c r="VIU23" s="133"/>
      <c r="VIV23" s="133"/>
      <c r="VIW23" s="133"/>
      <c r="VIX23" s="133"/>
      <c r="VIY23" s="133"/>
      <c r="VIZ23" s="133"/>
      <c r="VJA23" s="133"/>
      <c r="VJB23" s="133"/>
      <c r="VJC23" s="133"/>
      <c r="VJD23" s="133"/>
      <c r="VJE23" s="133"/>
      <c r="VJF23" s="133"/>
      <c r="VJG23" s="133"/>
      <c r="VJH23" s="133"/>
      <c r="VJI23" s="133"/>
      <c r="VJJ23" s="133"/>
      <c r="VJK23" s="133"/>
      <c r="VJL23" s="133"/>
      <c r="VJM23" s="133"/>
      <c r="VJN23" s="133"/>
      <c r="VJO23" s="133"/>
      <c r="VJP23" s="133"/>
      <c r="VJQ23" s="133"/>
      <c r="VJR23" s="133"/>
      <c r="VJS23" s="133"/>
      <c r="VJT23" s="133"/>
      <c r="VJU23" s="133"/>
      <c r="VJV23" s="133"/>
      <c r="VJW23" s="133"/>
      <c r="VJX23" s="133"/>
      <c r="VJY23" s="133"/>
      <c r="VJZ23" s="133"/>
      <c r="VKA23" s="133"/>
      <c r="VKB23" s="133"/>
      <c r="VKC23" s="133"/>
      <c r="VKD23" s="133"/>
      <c r="VKE23" s="133"/>
      <c r="VKF23" s="133"/>
      <c r="VKG23" s="133"/>
      <c r="VKH23" s="133"/>
      <c r="VKI23" s="133"/>
      <c r="VKJ23" s="133"/>
      <c r="VKK23" s="133"/>
      <c r="VKL23" s="133"/>
      <c r="VKM23" s="133"/>
      <c r="VKN23" s="133"/>
      <c r="VKO23" s="133"/>
      <c r="VKP23" s="133"/>
      <c r="VKQ23" s="133"/>
      <c r="VKR23" s="133"/>
      <c r="VKS23" s="133"/>
      <c r="VKT23" s="133"/>
      <c r="VKU23" s="133"/>
      <c r="VKV23" s="133"/>
      <c r="VKW23" s="133"/>
      <c r="VKX23" s="133"/>
      <c r="VKY23" s="133"/>
      <c r="VKZ23" s="133"/>
      <c r="VLA23" s="133"/>
      <c r="VLB23" s="133"/>
      <c r="VLC23" s="133"/>
      <c r="VLD23" s="133"/>
      <c r="VLE23" s="133"/>
      <c r="VLF23" s="133"/>
      <c r="VLG23" s="133"/>
      <c r="VLH23" s="133"/>
      <c r="VLI23" s="133"/>
      <c r="VLJ23" s="133"/>
      <c r="VLK23" s="133"/>
      <c r="VLL23" s="133"/>
      <c r="VLM23" s="133"/>
      <c r="VLN23" s="133"/>
      <c r="VLO23" s="133"/>
      <c r="VLP23" s="133"/>
      <c r="VLQ23" s="133"/>
      <c r="VLR23" s="133"/>
      <c r="VLS23" s="133"/>
      <c r="VLT23" s="133"/>
      <c r="VLU23" s="133"/>
      <c r="VLV23" s="133"/>
      <c r="VLW23" s="133"/>
      <c r="VLX23" s="133"/>
      <c r="VLY23" s="133"/>
      <c r="VLZ23" s="133"/>
      <c r="VMA23" s="133"/>
      <c r="VMB23" s="133"/>
      <c r="VMC23" s="133"/>
      <c r="VMD23" s="133"/>
      <c r="VME23" s="133"/>
      <c r="VMF23" s="133"/>
      <c r="VMG23" s="133"/>
      <c r="VMH23" s="133"/>
      <c r="VMI23" s="133"/>
      <c r="VMJ23" s="133"/>
      <c r="VMK23" s="133"/>
      <c r="VML23" s="133"/>
      <c r="VMM23" s="133"/>
      <c r="VMN23" s="133"/>
      <c r="VMO23" s="133"/>
      <c r="VMP23" s="133"/>
      <c r="VMQ23" s="133"/>
      <c r="VMR23" s="133"/>
      <c r="VMS23" s="133"/>
      <c r="VMT23" s="133"/>
      <c r="VMU23" s="133"/>
      <c r="VMV23" s="133"/>
      <c r="VMW23" s="133"/>
      <c r="VMX23" s="133"/>
      <c r="VMY23" s="133"/>
      <c r="VMZ23" s="133"/>
      <c r="VNA23" s="133"/>
      <c r="VNB23" s="133"/>
      <c r="VNC23" s="133"/>
      <c r="VND23" s="133"/>
      <c r="VNE23" s="133"/>
      <c r="VNF23" s="133"/>
      <c r="VNG23" s="133"/>
      <c r="VNH23" s="133"/>
      <c r="VNI23" s="133"/>
      <c r="VNJ23" s="133"/>
      <c r="VNK23" s="133"/>
      <c r="VNL23" s="133"/>
      <c r="VNM23" s="133"/>
      <c r="VNN23" s="133"/>
      <c r="VNO23" s="133"/>
      <c r="VNP23" s="133"/>
      <c r="VNQ23" s="133"/>
      <c r="VNR23" s="133"/>
      <c r="VNS23" s="133"/>
      <c r="VNT23" s="133"/>
      <c r="VNU23" s="133"/>
      <c r="VNV23" s="133"/>
      <c r="VNW23" s="133"/>
      <c r="VNX23" s="133"/>
      <c r="VNY23" s="133"/>
      <c r="VNZ23" s="133"/>
      <c r="VOA23" s="133"/>
      <c r="VOB23" s="133"/>
      <c r="VOC23" s="133"/>
      <c r="VOD23" s="133"/>
      <c r="VOE23" s="133"/>
      <c r="VOF23" s="133"/>
      <c r="VOG23" s="133"/>
      <c r="VOH23" s="133"/>
      <c r="VOI23" s="133"/>
      <c r="VOJ23" s="133"/>
      <c r="VOK23" s="133"/>
      <c r="VOL23" s="133"/>
      <c r="VOM23" s="133"/>
      <c r="VON23" s="133"/>
      <c r="VOO23" s="133"/>
      <c r="VOP23" s="133"/>
      <c r="VOQ23" s="133"/>
      <c r="VOR23" s="133"/>
      <c r="VOS23" s="133"/>
      <c r="VOT23" s="133"/>
      <c r="VOU23" s="133"/>
      <c r="VOV23" s="133"/>
      <c r="VOW23" s="133"/>
      <c r="VOX23" s="133"/>
      <c r="VOY23" s="133"/>
      <c r="VOZ23" s="133"/>
      <c r="VPA23" s="133"/>
      <c r="VPB23" s="133"/>
      <c r="VPC23" s="133"/>
      <c r="VPD23" s="133"/>
      <c r="VPE23" s="133"/>
      <c r="VPF23" s="133"/>
      <c r="VPG23" s="133"/>
      <c r="VPH23" s="133"/>
      <c r="VPI23" s="133"/>
      <c r="VPJ23" s="133"/>
      <c r="VPK23" s="133"/>
      <c r="VPL23" s="133"/>
      <c r="VPM23" s="133"/>
      <c r="VPN23" s="133"/>
      <c r="VPO23" s="133"/>
      <c r="VPP23" s="133"/>
      <c r="VPQ23" s="133"/>
      <c r="VPR23" s="133"/>
      <c r="VPS23" s="133"/>
      <c r="VPT23" s="133"/>
      <c r="VPU23" s="133"/>
      <c r="VPV23" s="133"/>
      <c r="VPW23" s="133"/>
      <c r="VPX23" s="133"/>
      <c r="VPY23" s="133"/>
      <c r="VPZ23" s="133"/>
      <c r="VQA23" s="133"/>
      <c r="VQB23" s="133"/>
      <c r="VQC23" s="133"/>
      <c r="VQD23" s="133"/>
      <c r="VQE23" s="133"/>
      <c r="VQF23" s="133"/>
      <c r="VQG23" s="133"/>
      <c r="VQH23" s="133"/>
      <c r="VQI23" s="133"/>
      <c r="VQJ23" s="133"/>
      <c r="VQK23" s="133"/>
      <c r="VQL23" s="133"/>
      <c r="VQM23" s="133"/>
      <c r="VQN23" s="133"/>
      <c r="VQO23" s="133"/>
      <c r="VQP23" s="133"/>
      <c r="VQQ23" s="133"/>
      <c r="VQR23" s="133"/>
      <c r="VQS23" s="133"/>
      <c r="VQT23" s="133"/>
      <c r="VQU23" s="133"/>
      <c r="VQV23" s="133"/>
      <c r="VQW23" s="133"/>
      <c r="VQX23" s="133"/>
      <c r="VQY23" s="133"/>
      <c r="VQZ23" s="133"/>
      <c r="VRA23" s="133"/>
      <c r="VRB23" s="133"/>
      <c r="VRC23" s="133"/>
      <c r="VRD23" s="133"/>
      <c r="VRE23" s="133"/>
      <c r="VRF23" s="133"/>
      <c r="VRG23" s="133"/>
      <c r="VRH23" s="133"/>
      <c r="VRI23" s="133"/>
      <c r="VRJ23" s="133"/>
      <c r="VRK23" s="133"/>
      <c r="VRL23" s="133"/>
      <c r="VRM23" s="133"/>
      <c r="VRN23" s="133"/>
      <c r="VRO23" s="133"/>
      <c r="VRP23" s="133"/>
      <c r="VRQ23" s="133"/>
      <c r="VRR23" s="133"/>
      <c r="VRS23" s="133"/>
      <c r="VRT23" s="133"/>
      <c r="VRU23" s="133"/>
      <c r="VRV23" s="133"/>
      <c r="VRW23" s="133"/>
      <c r="VRX23" s="133"/>
      <c r="VRY23" s="133"/>
      <c r="VRZ23" s="133"/>
      <c r="VSA23" s="133"/>
      <c r="VSB23" s="133"/>
      <c r="VSC23" s="133"/>
      <c r="VSD23" s="133"/>
      <c r="VSE23" s="133"/>
      <c r="VSF23" s="133"/>
      <c r="VSG23" s="133"/>
      <c r="VSH23" s="133"/>
      <c r="VSI23" s="133"/>
      <c r="VSJ23" s="133"/>
      <c r="VSK23" s="133"/>
      <c r="VSL23" s="133"/>
      <c r="VSM23" s="133"/>
      <c r="VSN23" s="133"/>
      <c r="VSO23" s="133"/>
      <c r="VSP23" s="133"/>
      <c r="VSQ23" s="133"/>
      <c r="VSR23" s="133"/>
      <c r="VSS23" s="133"/>
      <c r="VST23" s="133"/>
      <c r="VSU23" s="133"/>
      <c r="VSV23" s="133"/>
      <c r="VSW23" s="133"/>
      <c r="VSX23" s="133"/>
      <c r="VSY23" s="133"/>
      <c r="VSZ23" s="133"/>
      <c r="VTA23" s="133"/>
      <c r="VTB23" s="133"/>
      <c r="VTC23" s="133"/>
      <c r="VTD23" s="133"/>
      <c r="VTE23" s="133"/>
      <c r="VTF23" s="133"/>
      <c r="VTG23" s="133"/>
      <c r="VTH23" s="133"/>
      <c r="VTI23" s="133"/>
      <c r="VTJ23" s="133"/>
      <c r="VTK23" s="133"/>
      <c r="VTL23" s="133"/>
      <c r="VTM23" s="133"/>
      <c r="VTN23" s="133"/>
      <c r="VTO23" s="133"/>
      <c r="VTP23" s="133"/>
      <c r="VTQ23" s="133"/>
      <c r="VTR23" s="133"/>
      <c r="VTS23" s="133"/>
      <c r="VTT23" s="133"/>
      <c r="VTU23" s="133"/>
      <c r="VTV23" s="133"/>
      <c r="VTW23" s="133"/>
      <c r="VTX23" s="133"/>
      <c r="VTY23" s="133"/>
      <c r="VTZ23" s="133"/>
      <c r="VUA23" s="133"/>
      <c r="VUB23" s="133"/>
      <c r="VUC23" s="133"/>
      <c r="VUD23" s="133"/>
      <c r="VUE23" s="133"/>
      <c r="VUF23" s="133"/>
      <c r="VUG23" s="133"/>
      <c r="VUH23" s="133"/>
      <c r="VUI23" s="133"/>
      <c r="VUJ23" s="133"/>
      <c r="VUK23" s="133"/>
      <c r="VUL23" s="133"/>
      <c r="VUM23" s="133"/>
      <c r="VUN23" s="133"/>
      <c r="VUO23" s="133"/>
      <c r="VUP23" s="133"/>
      <c r="VUQ23" s="133"/>
      <c r="VUR23" s="133"/>
      <c r="VUS23" s="133"/>
      <c r="VUT23" s="133"/>
      <c r="VUU23" s="133"/>
      <c r="VUV23" s="133"/>
      <c r="VUW23" s="133"/>
      <c r="VUX23" s="133"/>
      <c r="VUY23" s="133"/>
      <c r="VUZ23" s="133"/>
      <c r="VVA23" s="133"/>
      <c r="VVB23" s="133"/>
      <c r="VVC23" s="133"/>
      <c r="VVD23" s="133"/>
      <c r="VVE23" s="133"/>
      <c r="VVF23" s="133"/>
      <c r="VVG23" s="133"/>
      <c r="VVH23" s="133"/>
      <c r="VVI23" s="133"/>
      <c r="VVJ23" s="133"/>
      <c r="VVK23" s="133"/>
      <c r="VVL23" s="133"/>
      <c r="VVM23" s="133"/>
      <c r="VVN23" s="133"/>
      <c r="VVO23" s="133"/>
      <c r="VVP23" s="133"/>
      <c r="VVQ23" s="133"/>
      <c r="VVR23" s="133"/>
      <c r="VVS23" s="133"/>
      <c r="VVT23" s="133"/>
      <c r="VVU23" s="133"/>
      <c r="VVV23" s="133"/>
      <c r="VVW23" s="133"/>
      <c r="VVX23" s="133"/>
      <c r="VVY23" s="133"/>
      <c r="VVZ23" s="133"/>
      <c r="VWA23" s="133"/>
      <c r="VWB23" s="133"/>
      <c r="VWC23" s="133"/>
      <c r="VWD23" s="133"/>
      <c r="VWE23" s="133"/>
      <c r="VWF23" s="133"/>
      <c r="VWG23" s="133"/>
      <c r="VWH23" s="133"/>
      <c r="VWI23" s="133"/>
      <c r="VWJ23" s="133"/>
      <c r="VWK23" s="133"/>
      <c r="VWL23" s="133"/>
      <c r="VWM23" s="133"/>
      <c r="VWN23" s="133"/>
      <c r="VWO23" s="133"/>
      <c r="VWP23" s="133"/>
      <c r="VWQ23" s="133"/>
      <c r="VWR23" s="133"/>
      <c r="VWS23" s="133"/>
      <c r="VWT23" s="133"/>
      <c r="VWU23" s="133"/>
      <c r="VWV23" s="133"/>
      <c r="VWW23" s="133"/>
      <c r="VWX23" s="133"/>
      <c r="VWY23" s="133"/>
      <c r="VWZ23" s="133"/>
      <c r="VXA23" s="133"/>
      <c r="VXB23" s="133"/>
      <c r="VXC23" s="133"/>
      <c r="VXD23" s="133"/>
      <c r="VXE23" s="133"/>
      <c r="VXF23" s="133"/>
      <c r="VXG23" s="133"/>
      <c r="VXH23" s="133"/>
      <c r="VXI23" s="133"/>
      <c r="VXJ23" s="133"/>
      <c r="VXK23" s="133"/>
      <c r="VXL23" s="133"/>
      <c r="VXM23" s="133"/>
      <c r="VXN23" s="133"/>
      <c r="VXO23" s="133"/>
      <c r="VXP23" s="133"/>
      <c r="VXQ23" s="133"/>
      <c r="VXR23" s="133"/>
      <c r="VXS23" s="133"/>
      <c r="VXT23" s="133"/>
      <c r="VXU23" s="133"/>
      <c r="VXV23" s="133"/>
      <c r="VXW23" s="133"/>
      <c r="VXX23" s="133"/>
      <c r="VXY23" s="133"/>
      <c r="VXZ23" s="133"/>
      <c r="VYA23" s="133"/>
      <c r="VYB23" s="133"/>
      <c r="VYC23" s="133"/>
      <c r="VYD23" s="133"/>
      <c r="VYE23" s="133"/>
      <c r="VYF23" s="133"/>
      <c r="VYG23" s="133"/>
      <c r="VYH23" s="133"/>
      <c r="VYI23" s="133"/>
      <c r="VYJ23" s="133"/>
      <c r="VYK23" s="133"/>
      <c r="VYL23" s="133"/>
      <c r="VYM23" s="133"/>
      <c r="VYN23" s="133"/>
      <c r="VYO23" s="133"/>
      <c r="VYP23" s="133"/>
      <c r="VYQ23" s="133"/>
      <c r="VYR23" s="133"/>
      <c r="VYS23" s="133"/>
      <c r="VYT23" s="133"/>
      <c r="VYU23" s="133"/>
      <c r="VYV23" s="133"/>
      <c r="VYW23" s="133"/>
      <c r="VYX23" s="133"/>
      <c r="VYY23" s="133"/>
      <c r="VYZ23" s="133"/>
      <c r="VZA23" s="133"/>
      <c r="VZB23" s="133"/>
      <c r="VZC23" s="133"/>
      <c r="VZD23" s="133"/>
      <c r="VZE23" s="133"/>
      <c r="VZF23" s="133"/>
      <c r="VZG23" s="133"/>
      <c r="VZH23" s="133"/>
      <c r="VZI23" s="133"/>
      <c r="VZJ23" s="133"/>
      <c r="VZK23" s="133"/>
      <c r="VZL23" s="133"/>
      <c r="VZM23" s="133"/>
      <c r="VZN23" s="133"/>
      <c r="VZO23" s="133"/>
      <c r="VZP23" s="133"/>
      <c r="VZQ23" s="133"/>
      <c r="VZR23" s="133"/>
      <c r="VZS23" s="133"/>
      <c r="VZT23" s="133"/>
      <c r="VZU23" s="133"/>
      <c r="VZV23" s="133"/>
      <c r="VZW23" s="133"/>
      <c r="VZX23" s="133"/>
      <c r="VZY23" s="133"/>
      <c r="VZZ23" s="133"/>
      <c r="WAA23" s="133"/>
      <c r="WAB23" s="133"/>
      <c r="WAC23" s="133"/>
      <c r="WAD23" s="133"/>
      <c r="WAE23" s="133"/>
      <c r="WAF23" s="133"/>
      <c r="WAG23" s="133"/>
      <c r="WAH23" s="133"/>
      <c r="WAI23" s="133"/>
      <c r="WAJ23" s="133"/>
      <c r="WAK23" s="133"/>
      <c r="WAL23" s="133"/>
      <c r="WAM23" s="133"/>
      <c r="WAN23" s="133"/>
      <c r="WAO23" s="133"/>
      <c r="WAP23" s="133"/>
      <c r="WAQ23" s="133"/>
      <c r="WAR23" s="133"/>
      <c r="WAS23" s="133"/>
      <c r="WAT23" s="133"/>
      <c r="WAU23" s="133"/>
      <c r="WAV23" s="133"/>
      <c r="WAW23" s="133"/>
      <c r="WAX23" s="133"/>
      <c r="WAY23" s="133"/>
      <c r="WAZ23" s="133"/>
      <c r="WBA23" s="133"/>
      <c r="WBB23" s="133"/>
      <c r="WBC23" s="133"/>
      <c r="WBD23" s="133"/>
      <c r="WBE23" s="133"/>
      <c r="WBF23" s="133"/>
      <c r="WBG23" s="133"/>
      <c r="WBH23" s="133"/>
      <c r="WBI23" s="133"/>
      <c r="WBJ23" s="133"/>
      <c r="WBK23" s="133"/>
      <c r="WBL23" s="133"/>
      <c r="WBM23" s="133"/>
      <c r="WBN23" s="133"/>
      <c r="WBO23" s="133"/>
      <c r="WBP23" s="133"/>
      <c r="WBQ23" s="133"/>
      <c r="WBR23" s="133"/>
      <c r="WBS23" s="133"/>
      <c r="WBT23" s="133"/>
      <c r="WBU23" s="133"/>
      <c r="WBV23" s="133"/>
      <c r="WBW23" s="133"/>
      <c r="WBX23" s="133"/>
      <c r="WBY23" s="133"/>
      <c r="WBZ23" s="133"/>
      <c r="WCA23" s="133"/>
      <c r="WCB23" s="133"/>
      <c r="WCC23" s="133"/>
      <c r="WCD23" s="133"/>
      <c r="WCE23" s="133"/>
      <c r="WCF23" s="133"/>
      <c r="WCG23" s="133"/>
      <c r="WCH23" s="133"/>
      <c r="WCI23" s="133"/>
      <c r="WCJ23" s="133"/>
      <c r="WCK23" s="133"/>
      <c r="WCL23" s="133"/>
      <c r="WCM23" s="133"/>
      <c r="WCN23" s="133"/>
      <c r="WCO23" s="133"/>
      <c r="WCP23" s="133"/>
      <c r="WCQ23" s="133"/>
      <c r="WCR23" s="133"/>
      <c r="WCS23" s="133"/>
      <c r="WCT23" s="133"/>
      <c r="WCU23" s="133"/>
      <c r="WCV23" s="133"/>
      <c r="WCW23" s="133"/>
      <c r="WCX23" s="133"/>
      <c r="WCY23" s="133"/>
      <c r="WCZ23" s="133"/>
      <c r="WDA23" s="133"/>
      <c r="WDB23" s="133"/>
      <c r="WDC23" s="133"/>
      <c r="WDD23" s="133"/>
      <c r="WDE23" s="133"/>
      <c r="WDF23" s="133"/>
      <c r="WDG23" s="133"/>
      <c r="WDH23" s="133"/>
      <c r="WDI23" s="133"/>
      <c r="WDJ23" s="133"/>
      <c r="WDK23" s="133"/>
      <c r="WDL23" s="133"/>
      <c r="WDM23" s="133"/>
      <c r="WDN23" s="133"/>
      <c r="WDO23" s="133"/>
      <c r="WDP23" s="133"/>
      <c r="WDQ23" s="133"/>
      <c r="WDR23" s="133"/>
      <c r="WDS23" s="133"/>
      <c r="WDT23" s="133"/>
      <c r="WDU23" s="133"/>
      <c r="WDV23" s="133"/>
      <c r="WDW23" s="133"/>
      <c r="WDX23" s="133"/>
      <c r="WDY23" s="133"/>
      <c r="WDZ23" s="133"/>
      <c r="WEA23" s="133"/>
      <c r="WEB23" s="133"/>
      <c r="WEC23" s="133"/>
      <c r="WED23" s="133"/>
      <c r="WEE23" s="133"/>
      <c r="WEF23" s="133"/>
      <c r="WEG23" s="133"/>
      <c r="WEH23" s="133"/>
      <c r="WEI23" s="133"/>
      <c r="WEJ23" s="133"/>
      <c r="WEK23" s="133"/>
      <c r="WEL23" s="133"/>
      <c r="WEM23" s="133"/>
      <c r="WEN23" s="133"/>
      <c r="WEO23" s="133"/>
      <c r="WEP23" s="133"/>
      <c r="WEQ23" s="133"/>
      <c r="WER23" s="133"/>
      <c r="WES23" s="133"/>
      <c r="WET23" s="133"/>
      <c r="WEU23" s="133"/>
      <c r="WEV23" s="133"/>
      <c r="WEW23" s="133"/>
      <c r="WEX23" s="133"/>
      <c r="WEY23" s="133"/>
      <c r="WEZ23" s="133"/>
      <c r="WFA23" s="133"/>
      <c r="WFB23" s="133"/>
      <c r="WFC23" s="133"/>
      <c r="WFD23" s="133"/>
      <c r="WFE23" s="133"/>
      <c r="WFF23" s="133"/>
      <c r="WFG23" s="133"/>
      <c r="WFH23" s="133"/>
      <c r="WFI23" s="133"/>
      <c r="WFJ23" s="133"/>
      <c r="WFK23" s="133"/>
      <c r="WFL23" s="133"/>
      <c r="WFM23" s="133"/>
      <c r="WFN23" s="133"/>
      <c r="WFO23" s="133"/>
      <c r="WFP23" s="133"/>
      <c r="WFQ23" s="133"/>
      <c r="WFR23" s="133"/>
      <c r="WFS23" s="133"/>
      <c r="WFT23" s="133"/>
      <c r="WFU23" s="133"/>
      <c r="WFV23" s="133"/>
      <c r="WFW23" s="133"/>
      <c r="WFX23" s="133"/>
      <c r="WFY23" s="133"/>
      <c r="WFZ23" s="133"/>
      <c r="WGA23" s="133"/>
      <c r="WGB23" s="133"/>
      <c r="WGC23" s="133"/>
      <c r="WGD23" s="133"/>
      <c r="WGE23" s="133"/>
      <c r="WGF23" s="133"/>
      <c r="WGG23" s="133"/>
      <c r="WGH23" s="133"/>
      <c r="WGI23" s="133"/>
      <c r="WGJ23" s="133"/>
      <c r="WGK23" s="133"/>
      <c r="WGL23" s="133"/>
      <c r="WGM23" s="133"/>
      <c r="WGN23" s="133"/>
      <c r="WGO23" s="133"/>
      <c r="WGP23" s="133"/>
      <c r="WGQ23" s="133"/>
      <c r="WGR23" s="133"/>
      <c r="WGS23" s="133"/>
      <c r="WGT23" s="133"/>
      <c r="WGU23" s="133"/>
      <c r="WGV23" s="133"/>
      <c r="WGW23" s="133"/>
      <c r="WGX23" s="133"/>
      <c r="WGY23" s="133"/>
      <c r="WGZ23" s="133"/>
      <c r="WHA23" s="133"/>
      <c r="WHB23" s="133"/>
      <c r="WHC23" s="133"/>
      <c r="WHD23" s="133"/>
      <c r="WHE23" s="133"/>
      <c r="WHF23" s="133"/>
      <c r="WHG23" s="133"/>
      <c r="WHH23" s="133"/>
      <c r="WHI23" s="133"/>
      <c r="WHJ23" s="133"/>
      <c r="WHK23" s="133"/>
      <c r="WHL23" s="133"/>
      <c r="WHM23" s="133"/>
      <c r="WHN23" s="133"/>
      <c r="WHO23" s="133"/>
      <c r="WHP23" s="133"/>
      <c r="WHQ23" s="133"/>
      <c r="WHR23" s="133"/>
      <c r="WHS23" s="133"/>
      <c r="WHT23" s="133"/>
      <c r="WHU23" s="133"/>
      <c r="WHV23" s="133"/>
      <c r="WHW23" s="133"/>
      <c r="WHX23" s="133"/>
      <c r="WHY23" s="133"/>
      <c r="WHZ23" s="133"/>
      <c r="WIA23" s="133"/>
      <c r="WIB23" s="133"/>
      <c r="WIC23" s="133"/>
      <c r="WID23" s="133"/>
      <c r="WIE23" s="133"/>
      <c r="WIF23" s="133"/>
      <c r="WIG23" s="133"/>
      <c r="WIH23" s="133"/>
      <c r="WII23" s="133"/>
      <c r="WIJ23" s="133"/>
      <c r="WIK23" s="133"/>
      <c r="WIL23" s="133"/>
      <c r="WIM23" s="133"/>
      <c r="WIN23" s="133"/>
      <c r="WIO23" s="133"/>
      <c r="WIP23" s="133"/>
      <c r="WIQ23" s="133"/>
      <c r="WIR23" s="133"/>
      <c r="WIS23" s="133"/>
      <c r="WIT23" s="133"/>
      <c r="WIU23" s="133"/>
      <c r="WIV23" s="133"/>
      <c r="WIW23" s="133"/>
      <c r="WIX23" s="133"/>
      <c r="WIY23" s="133"/>
      <c r="WIZ23" s="133"/>
      <c r="WJA23" s="133"/>
      <c r="WJB23" s="133"/>
      <c r="WJC23" s="133"/>
      <c r="WJD23" s="133"/>
      <c r="WJE23" s="133"/>
      <c r="WJF23" s="133"/>
      <c r="WJG23" s="133"/>
      <c r="WJH23" s="133"/>
      <c r="WJI23" s="133"/>
      <c r="WJJ23" s="133"/>
      <c r="WJK23" s="133"/>
      <c r="WJL23" s="133"/>
      <c r="WJM23" s="133"/>
      <c r="WJN23" s="133"/>
      <c r="WJO23" s="133"/>
      <c r="WJP23" s="133"/>
      <c r="WJQ23" s="133"/>
      <c r="WJR23" s="133"/>
      <c r="WJS23" s="133"/>
      <c r="WJT23" s="133"/>
      <c r="WJU23" s="133"/>
      <c r="WJV23" s="133"/>
      <c r="WJW23" s="133"/>
      <c r="WJX23" s="133"/>
      <c r="WJY23" s="133"/>
      <c r="WJZ23" s="133"/>
      <c r="WKA23" s="133"/>
      <c r="WKB23" s="133"/>
      <c r="WKC23" s="133"/>
      <c r="WKD23" s="133"/>
      <c r="WKE23" s="133"/>
      <c r="WKF23" s="133"/>
      <c r="WKG23" s="133"/>
      <c r="WKH23" s="133"/>
      <c r="WKI23" s="133"/>
      <c r="WKJ23" s="133"/>
      <c r="WKK23" s="133"/>
      <c r="WKL23" s="133"/>
      <c r="WKM23" s="133"/>
      <c r="WKN23" s="133"/>
      <c r="WKO23" s="133"/>
      <c r="WKP23" s="133"/>
      <c r="WKQ23" s="133"/>
      <c r="WKR23" s="133"/>
      <c r="WKS23" s="133"/>
      <c r="WKT23" s="133"/>
      <c r="WKU23" s="133"/>
      <c r="WKV23" s="133"/>
      <c r="WKW23" s="133"/>
      <c r="WKX23" s="133"/>
      <c r="WKY23" s="133"/>
      <c r="WKZ23" s="133"/>
      <c r="WLA23" s="133"/>
      <c r="WLB23" s="133"/>
      <c r="WLC23" s="133"/>
      <c r="WLD23" s="133"/>
      <c r="WLE23" s="133"/>
      <c r="WLF23" s="133"/>
      <c r="WLG23" s="133"/>
      <c r="WLH23" s="133"/>
      <c r="WLI23" s="133"/>
      <c r="WLJ23" s="133"/>
      <c r="WLK23" s="133"/>
      <c r="WLL23" s="133"/>
      <c r="WLM23" s="133"/>
      <c r="WLN23" s="133"/>
      <c r="WLO23" s="133"/>
      <c r="WLP23" s="133"/>
      <c r="WLQ23" s="133"/>
      <c r="WLR23" s="133"/>
      <c r="WLS23" s="133"/>
      <c r="WLT23" s="133"/>
      <c r="WLU23" s="133"/>
      <c r="WLV23" s="133"/>
      <c r="WLW23" s="133"/>
      <c r="WLX23" s="133"/>
      <c r="WLY23" s="133"/>
      <c r="WLZ23" s="133"/>
      <c r="WMA23" s="133"/>
      <c r="WMB23" s="133"/>
      <c r="WMC23" s="133"/>
      <c r="WMD23" s="133"/>
      <c r="WME23" s="133"/>
      <c r="WMF23" s="133"/>
      <c r="WMG23" s="133"/>
      <c r="WMH23" s="133"/>
      <c r="WMI23" s="133"/>
      <c r="WMJ23" s="133"/>
      <c r="WMK23" s="133"/>
      <c r="WML23" s="133"/>
      <c r="WMM23" s="133"/>
      <c r="WMN23" s="133"/>
      <c r="WMO23" s="133"/>
      <c r="WMP23" s="133"/>
      <c r="WMQ23" s="133"/>
      <c r="WMR23" s="133"/>
      <c r="WMS23" s="133"/>
      <c r="WMT23" s="133"/>
      <c r="WMU23" s="133"/>
      <c r="WMV23" s="133"/>
      <c r="WMW23" s="133"/>
      <c r="WMX23" s="133"/>
      <c r="WMY23" s="133"/>
      <c r="WMZ23" s="133"/>
      <c r="WNA23" s="133"/>
      <c r="WNB23" s="133"/>
      <c r="WNC23" s="133"/>
      <c r="WND23" s="133"/>
      <c r="WNE23" s="133"/>
      <c r="WNF23" s="133"/>
      <c r="WNG23" s="133"/>
      <c r="WNH23" s="133"/>
      <c r="WNI23" s="133"/>
      <c r="WNJ23" s="133"/>
      <c r="WNK23" s="133"/>
      <c r="WNL23" s="133"/>
      <c r="WNM23" s="133"/>
      <c r="WNN23" s="133"/>
      <c r="WNO23" s="133"/>
      <c r="WNP23" s="133"/>
      <c r="WNQ23" s="133"/>
      <c r="WNR23" s="133"/>
      <c r="WNS23" s="133"/>
      <c r="WNT23" s="133"/>
      <c r="WNU23" s="133"/>
      <c r="WNV23" s="133"/>
      <c r="WNW23" s="133"/>
      <c r="WNX23" s="133"/>
      <c r="WNY23" s="133"/>
      <c r="WNZ23" s="133"/>
      <c r="WOA23" s="133"/>
      <c r="WOB23" s="133"/>
      <c r="WOC23" s="133"/>
      <c r="WOD23" s="133"/>
      <c r="WOE23" s="133"/>
      <c r="WOF23" s="133"/>
      <c r="WOG23" s="133"/>
      <c r="WOH23" s="133"/>
      <c r="WOI23" s="133"/>
      <c r="WOJ23" s="133"/>
      <c r="WOK23" s="133"/>
      <c r="WOL23" s="133"/>
      <c r="WOM23" s="133"/>
      <c r="WON23" s="133"/>
      <c r="WOO23" s="133"/>
      <c r="WOP23" s="133"/>
      <c r="WOQ23" s="133"/>
      <c r="WOR23" s="133"/>
      <c r="WOS23" s="133"/>
      <c r="WOT23" s="133"/>
      <c r="WOU23" s="133"/>
      <c r="WOV23" s="133"/>
      <c r="WOW23" s="133"/>
      <c r="WOX23" s="133"/>
      <c r="WOY23" s="133"/>
      <c r="WOZ23" s="133"/>
      <c r="WPA23" s="133"/>
      <c r="WPB23" s="133"/>
      <c r="WPC23" s="133"/>
      <c r="WPD23" s="133"/>
      <c r="WPE23" s="133"/>
      <c r="WPF23" s="133"/>
      <c r="WPG23" s="133"/>
      <c r="WPH23" s="133"/>
      <c r="WPI23" s="133"/>
      <c r="WPJ23" s="133"/>
      <c r="WPK23" s="133"/>
      <c r="WPL23" s="133"/>
      <c r="WPM23" s="133"/>
      <c r="WPN23" s="133"/>
      <c r="WPO23" s="133"/>
      <c r="WPP23" s="133"/>
      <c r="WPQ23" s="133"/>
      <c r="WPR23" s="133"/>
      <c r="WPS23" s="133"/>
      <c r="WPT23" s="133"/>
      <c r="WPU23" s="133"/>
      <c r="WPV23" s="133"/>
      <c r="WPW23" s="133"/>
      <c r="WPX23" s="133"/>
      <c r="WPY23" s="133"/>
      <c r="WPZ23" s="133"/>
      <c r="WQA23" s="133"/>
      <c r="WQB23" s="133"/>
      <c r="WQC23" s="133"/>
      <c r="WQD23" s="133"/>
      <c r="WQE23" s="133"/>
      <c r="WQF23" s="133"/>
      <c r="WQG23" s="133"/>
      <c r="WQH23" s="133"/>
      <c r="WQI23" s="133"/>
      <c r="WQJ23" s="133"/>
      <c r="WQK23" s="133"/>
      <c r="WQL23" s="133"/>
      <c r="WQM23" s="133"/>
      <c r="WQN23" s="133"/>
      <c r="WQO23" s="133"/>
      <c r="WQP23" s="133"/>
      <c r="WQQ23" s="133"/>
      <c r="WQR23" s="133"/>
      <c r="WQS23" s="133"/>
      <c r="WQT23" s="133"/>
      <c r="WQU23" s="133"/>
      <c r="WQV23" s="133"/>
      <c r="WQW23" s="133"/>
      <c r="WQX23" s="133"/>
      <c r="WQY23" s="133"/>
      <c r="WQZ23" s="133"/>
      <c r="WRA23" s="133"/>
      <c r="WRB23" s="133"/>
      <c r="WRC23" s="133"/>
      <c r="WRD23" s="133"/>
      <c r="WRE23" s="133"/>
      <c r="WRF23" s="133"/>
      <c r="WRG23" s="133"/>
      <c r="WRH23" s="133"/>
      <c r="WRI23" s="133"/>
      <c r="WRJ23" s="133"/>
      <c r="WRK23" s="133"/>
      <c r="WRL23" s="133"/>
      <c r="WRM23" s="133"/>
      <c r="WRN23" s="133"/>
      <c r="WRO23" s="133"/>
      <c r="WRP23" s="133"/>
      <c r="WRQ23" s="133"/>
      <c r="WRR23" s="133"/>
      <c r="WRS23" s="133"/>
      <c r="WRT23" s="133"/>
      <c r="WRU23" s="133"/>
      <c r="WRV23" s="133"/>
      <c r="WRW23" s="133"/>
      <c r="WRX23" s="133"/>
      <c r="WRY23" s="133"/>
      <c r="WRZ23" s="133"/>
      <c r="WSA23" s="133"/>
      <c r="WSB23" s="133"/>
      <c r="WSC23" s="133"/>
      <c r="WSD23" s="133"/>
      <c r="WSE23" s="133"/>
      <c r="WSF23" s="133"/>
      <c r="WSG23" s="133"/>
      <c r="WSH23" s="133"/>
      <c r="WSI23" s="133"/>
      <c r="WSJ23" s="133"/>
      <c r="WSK23" s="133"/>
      <c r="WSL23" s="133"/>
      <c r="WSM23" s="133"/>
      <c r="WSN23" s="133"/>
      <c r="WSO23" s="133"/>
      <c r="WSP23" s="133"/>
      <c r="WSQ23" s="133"/>
      <c r="WSR23" s="133"/>
      <c r="WSS23" s="133"/>
      <c r="WST23" s="133"/>
      <c r="WSU23" s="133"/>
      <c r="WSV23" s="133"/>
      <c r="WSW23" s="133"/>
      <c r="WSX23" s="133"/>
      <c r="WSY23" s="133"/>
      <c r="WSZ23" s="133"/>
      <c r="WTA23" s="133"/>
      <c r="WTB23" s="133"/>
      <c r="WTC23" s="133"/>
      <c r="WTD23" s="133"/>
      <c r="WTE23" s="133"/>
      <c r="WTF23" s="133"/>
      <c r="WTG23" s="133"/>
      <c r="WTH23" s="133"/>
      <c r="WTI23" s="133"/>
      <c r="WTJ23" s="133"/>
      <c r="WTK23" s="133"/>
      <c r="WTL23" s="133"/>
      <c r="WTM23" s="133"/>
      <c r="WTN23" s="133"/>
      <c r="WTO23" s="133"/>
      <c r="WTP23" s="133"/>
      <c r="WTQ23" s="133"/>
      <c r="WTR23" s="133"/>
      <c r="WTS23" s="133"/>
      <c r="WTT23" s="133"/>
      <c r="WTU23" s="133"/>
      <c r="WTV23" s="133"/>
      <c r="WTW23" s="133"/>
      <c r="WTX23" s="133"/>
      <c r="WTY23" s="133"/>
      <c r="WTZ23" s="133"/>
      <c r="WUA23" s="133"/>
      <c r="WUB23" s="133"/>
      <c r="WUC23" s="133"/>
      <c r="WUD23" s="133"/>
      <c r="WUE23" s="133"/>
      <c r="WUF23" s="133"/>
      <c r="WUG23" s="133"/>
      <c r="WUH23" s="133"/>
      <c r="WUI23" s="133"/>
      <c r="WUJ23" s="133"/>
      <c r="WUK23" s="133"/>
      <c r="WUL23" s="133"/>
      <c r="WUM23" s="133"/>
      <c r="WUN23" s="133"/>
      <c r="WUO23" s="133"/>
      <c r="WUP23" s="133"/>
      <c r="WUQ23" s="133"/>
      <c r="WUR23" s="133"/>
      <c r="WUS23" s="133"/>
      <c r="WUT23" s="133"/>
      <c r="WUU23" s="133"/>
      <c r="WUV23" s="133"/>
      <c r="WUW23" s="133"/>
      <c r="WUX23" s="133"/>
      <c r="WUY23" s="133"/>
      <c r="WUZ23" s="133"/>
      <c r="WVA23" s="133"/>
      <c r="WVB23" s="133"/>
      <c r="WVC23" s="133"/>
      <c r="WVD23" s="133"/>
      <c r="WVE23" s="133"/>
      <c r="WVF23" s="133"/>
      <c r="WVG23" s="133"/>
      <c r="WVH23" s="133"/>
      <c r="WVI23" s="133"/>
      <c r="WVJ23" s="133"/>
      <c r="WVK23" s="133"/>
      <c r="WVL23" s="133"/>
      <c r="WVM23" s="133"/>
      <c r="WVN23" s="133"/>
      <c r="WVO23" s="133"/>
      <c r="WVP23" s="133"/>
      <c r="WVQ23" s="133"/>
      <c r="WVR23" s="133"/>
      <c r="WVS23" s="133"/>
      <c r="WVT23" s="133"/>
      <c r="WVU23" s="133"/>
      <c r="WVV23" s="133"/>
      <c r="WVW23" s="133"/>
      <c r="WVX23" s="133"/>
      <c r="WVY23" s="133"/>
      <c r="WVZ23" s="133"/>
      <c r="WWA23" s="133"/>
      <c r="WWB23" s="133"/>
      <c r="WWC23" s="133"/>
      <c r="WWD23" s="133"/>
      <c r="WWE23" s="133"/>
      <c r="WWF23" s="133"/>
      <c r="WWG23" s="133"/>
      <c r="WWH23" s="133"/>
      <c r="WWI23" s="133"/>
      <c r="WWJ23" s="133"/>
      <c r="WWK23" s="133"/>
      <c r="WWL23" s="133"/>
      <c r="WWM23" s="133"/>
      <c r="WWN23" s="133"/>
      <c r="WWO23" s="133"/>
      <c r="WWP23" s="133"/>
      <c r="WWQ23" s="133"/>
      <c r="WWR23" s="133"/>
      <c r="WWS23" s="133"/>
      <c r="WWT23" s="133"/>
      <c r="WWU23" s="133"/>
      <c r="WWV23" s="133"/>
      <c r="WWW23" s="133"/>
      <c r="WWX23" s="133"/>
      <c r="WWY23" s="133"/>
      <c r="WWZ23" s="133"/>
      <c r="WXA23" s="133"/>
      <c r="WXB23" s="133"/>
      <c r="WXC23" s="133"/>
      <c r="WXD23" s="133"/>
      <c r="WXE23" s="133"/>
      <c r="WXF23" s="133"/>
      <c r="WXG23" s="133"/>
      <c r="WXH23" s="133"/>
      <c r="WXI23" s="133"/>
      <c r="WXJ23" s="133"/>
      <c r="WXK23" s="133"/>
      <c r="WXL23" s="133"/>
      <c r="WXM23" s="133"/>
      <c r="WXN23" s="133"/>
      <c r="WXO23" s="133"/>
      <c r="WXP23" s="133"/>
      <c r="WXQ23" s="133"/>
      <c r="WXR23" s="133"/>
      <c r="WXS23" s="133"/>
      <c r="WXT23" s="133"/>
      <c r="WXU23" s="133"/>
      <c r="WXV23" s="133"/>
      <c r="WXW23" s="133"/>
      <c r="WXX23" s="133"/>
      <c r="WXY23" s="133"/>
      <c r="WXZ23" s="133"/>
      <c r="WYA23" s="133"/>
      <c r="WYB23" s="133"/>
      <c r="WYC23" s="133"/>
      <c r="WYD23" s="133"/>
      <c r="WYE23" s="133"/>
      <c r="WYF23" s="133"/>
      <c r="WYG23" s="133"/>
      <c r="WYH23" s="133"/>
      <c r="WYI23" s="133"/>
      <c r="WYJ23" s="133"/>
      <c r="WYK23" s="133"/>
      <c r="WYL23" s="133"/>
      <c r="WYM23" s="133"/>
      <c r="WYN23" s="133"/>
      <c r="WYO23" s="133"/>
      <c r="WYP23" s="133"/>
      <c r="WYQ23" s="133"/>
      <c r="WYR23" s="133"/>
      <c r="WYS23" s="133"/>
      <c r="WYT23" s="133"/>
      <c r="WYU23" s="133"/>
      <c r="WYV23" s="133"/>
      <c r="WYW23" s="133"/>
      <c r="WYX23" s="133"/>
      <c r="WYY23" s="133"/>
      <c r="WYZ23" s="133"/>
      <c r="WZA23" s="133"/>
      <c r="WZB23" s="133"/>
      <c r="WZC23" s="133"/>
      <c r="WZD23" s="133"/>
      <c r="WZE23" s="133"/>
      <c r="WZF23" s="133"/>
      <c r="WZG23" s="133"/>
      <c r="WZH23" s="133"/>
      <c r="WZI23" s="133"/>
      <c r="WZJ23" s="133"/>
      <c r="WZK23" s="133"/>
      <c r="WZL23" s="133"/>
      <c r="WZM23" s="133"/>
      <c r="WZN23" s="133"/>
      <c r="WZO23" s="133"/>
      <c r="WZP23" s="133"/>
      <c r="WZQ23" s="133"/>
      <c r="WZR23" s="133"/>
      <c r="WZS23" s="133"/>
      <c r="WZT23" s="133"/>
      <c r="WZU23" s="133"/>
      <c r="WZV23" s="133"/>
      <c r="WZW23" s="133"/>
      <c r="WZX23" s="133"/>
      <c r="WZY23" s="133"/>
      <c r="WZZ23" s="133"/>
      <c r="XAA23" s="133"/>
      <c r="XAB23" s="133"/>
      <c r="XAC23" s="133"/>
      <c r="XAD23" s="133"/>
      <c r="XAE23" s="133"/>
      <c r="XAF23" s="133"/>
      <c r="XAG23" s="133"/>
      <c r="XAH23" s="133"/>
      <c r="XAI23" s="133"/>
      <c r="XAJ23" s="133"/>
      <c r="XAK23" s="133"/>
      <c r="XAL23" s="133"/>
      <c r="XAM23" s="133"/>
      <c r="XAN23" s="133"/>
      <c r="XAO23" s="133"/>
      <c r="XAP23" s="133"/>
      <c r="XAQ23" s="133"/>
      <c r="XAR23" s="133"/>
      <c r="XAS23" s="133"/>
      <c r="XAT23" s="133"/>
      <c r="XAU23" s="133"/>
      <c r="XAV23" s="133"/>
      <c r="XAW23" s="133"/>
      <c r="XAX23" s="133"/>
      <c r="XAY23" s="133"/>
      <c r="XAZ23" s="133"/>
      <c r="XBA23" s="133"/>
      <c r="XBB23" s="133"/>
      <c r="XBC23" s="133"/>
      <c r="XBD23" s="133"/>
      <c r="XBE23" s="133"/>
      <c r="XBF23" s="133"/>
      <c r="XBG23" s="133"/>
      <c r="XBH23" s="133"/>
      <c r="XBI23" s="133"/>
      <c r="XBJ23" s="133"/>
      <c r="XBK23" s="133"/>
      <c r="XBL23" s="133"/>
      <c r="XBM23" s="133"/>
      <c r="XBN23" s="133"/>
      <c r="XBO23" s="133"/>
      <c r="XBP23" s="133"/>
      <c r="XBQ23" s="133"/>
      <c r="XBR23" s="133"/>
      <c r="XBS23" s="133"/>
      <c r="XBT23" s="133"/>
      <c r="XBU23" s="133"/>
      <c r="XBV23" s="133"/>
      <c r="XBW23" s="133"/>
      <c r="XBX23" s="133"/>
      <c r="XBY23" s="133"/>
      <c r="XBZ23" s="133"/>
      <c r="XCA23" s="133"/>
      <c r="XCB23" s="133"/>
      <c r="XCC23" s="133"/>
      <c r="XCD23" s="133"/>
      <c r="XCE23" s="133"/>
      <c r="XCF23" s="133"/>
      <c r="XCG23" s="133"/>
      <c r="XCH23" s="133"/>
      <c r="XCI23" s="133"/>
      <c r="XCJ23" s="133"/>
      <c r="XCK23" s="133"/>
      <c r="XCL23" s="133"/>
      <c r="XCM23" s="133"/>
      <c r="XCN23" s="133"/>
      <c r="XCO23" s="133"/>
      <c r="XCP23" s="133"/>
      <c r="XCQ23" s="133"/>
      <c r="XCR23" s="133"/>
      <c r="XCS23" s="133"/>
      <c r="XCT23" s="133"/>
      <c r="XCU23" s="133"/>
      <c r="XCV23" s="133"/>
      <c r="XCW23" s="133"/>
      <c r="XCX23" s="133"/>
      <c r="XCY23" s="133"/>
      <c r="XCZ23" s="133"/>
      <c r="XDA23" s="133"/>
      <c r="XDB23" s="133"/>
      <c r="XDC23" s="133"/>
      <c r="XDD23" s="133"/>
      <c r="XDE23" s="133"/>
      <c r="XDF23" s="133"/>
      <c r="XDG23" s="133"/>
      <c r="XDH23" s="133"/>
      <c r="XDI23" s="133"/>
      <c r="XDJ23" s="133"/>
      <c r="XDK23" s="133"/>
      <c r="XDL23" s="133"/>
      <c r="XDM23" s="133"/>
      <c r="XDN23" s="133"/>
      <c r="XDO23" s="133"/>
      <c r="XDP23" s="133"/>
      <c r="XDQ23" s="133"/>
      <c r="XDR23" s="133"/>
      <c r="XDS23" s="133"/>
      <c r="XDT23" s="133"/>
      <c r="XDU23" s="133"/>
      <c r="XDV23" s="133"/>
      <c r="XDW23" s="133"/>
      <c r="XDX23" s="133"/>
      <c r="XDY23" s="133"/>
      <c r="XDZ23" s="133"/>
      <c r="XEA23" s="133"/>
      <c r="XEB23" s="133"/>
      <c r="XEC23" s="133"/>
      <c r="XED23" s="133"/>
      <c r="XEE23" s="133"/>
      <c r="XEF23" s="133"/>
      <c r="XEG23" s="133"/>
      <c r="XEH23" s="133"/>
      <c r="XEI23" s="133"/>
      <c r="XEJ23" s="133"/>
      <c r="XEK23" s="133"/>
      <c r="XEL23" s="133"/>
      <c r="XEM23" s="133"/>
      <c r="XEN23" s="133"/>
      <c r="XEO23" s="133"/>
      <c r="XEP23" s="133"/>
      <c r="XEQ23" s="133"/>
      <c r="XER23" s="133"/>
      <c r="XES23" s="133"/>
      <c r="XET23" s="133"/>
      <c r="XEU23" s="133"/>
      <c r="XEV23" s="133"/>
      <c r="XEW23" s="133"/>
      <c r="XEX23" s="133"/>
      <c r="XEY23" s="133"/>
      <c r="XEZ23" s="133"/>
      <c r="XFA23" s="133"/>
      <c r="XFB23" s="133"/>
      <c r="XFC23" s="133"/>
      <c r="XFD23" s="133"/>
    </row>
    <row r="24" spans="1:16384" x14ac:dyDescent="0.15">
      <c r="A24" s="166" t="s">
        <v>166</v>
      </c>
      <c r="B24" s="167"/>
      <c r="C24" s="167"/>
      <c r="D24" s="167"/>
      <c r="E24" s="167"/>
      <c r="F24" s="167"/>
      <c r="G24" s="167"/>
      <c r="H24" s="167"/>
      <c r="I24" s="167"/>
      <c r="J24" s="167"/>
      <c r="K24" s="167"/>
      <c r="L24" s="193"/>
      <c r="N24" s="166" t="s">
        <v>174</v>
      </c>
      <c r="O24" s="167"/>
      <c r="P24" s="167"/>
      <c r="Q24" s="167"/>
      <c r="R24" s="167"/>
      <c r="S24" s="167"/>
      <c r="T24" s="167"/>
      <c r="U24" s="167"/>
      <c r="V24" s="167"/>
      <c r="W24" s="167"/>
      <c r="X24" s="167"/>
      <c r="Y24" s="193"/>
    </row>
    <row r="25" spans="1:16384" x14ac:dyDescent="0.15">
      <c r="A25" s="43"/>
      <c r="B25" s="8" t="s">
        <v>75</v>
      </c>
      <c r="C25" s="9" t="s">
        <v>24</v>
      </c>
      <c r="D25" s="37" t="s">
        <v>23</v>
      </c>
      <c r="E25" s="191">
        <f>$R$8</f>
        <v>25</v>
      </c>
      <c r="F25" s="191"/>
      <c r="G25" s="8"/>
      <c r="H25" s="195" t="s">
        <v>23</v>
      </c>
      <c r="I25" s="195"/>
      <c r="J25" s="170">
        <f>A25*E25</f>
        <v>0</v>
      </c>
      <c r="K25" s="170"/>
      <c r="L25" s="171"/>
      <c r="N25" s="43"/>
      <c r="O25" s="8" t="s">
        <v>75</v>
      </c>
      <c r="P25" s="9" t="s">
        <v>24</v>
      </c>
      <c r="Q25" s="84" t="s">
        <v>23</v>
      </c>
      <c r="R25" s="191">
        <f>$R$8</f>
        <v>25</v>
      </c>
      <c r="S25" s="191"/>
      <c r="T25" s="8"/>
      <c r="U25" s="195" t="s">
        <v>23</v>
      </c>
      <c r="V25" s="195"/>
      <c r="W25" s="170">
        <f>N25*R25</f>
        <v>0</v>
      </c>
      <c r="X25" s="170"/>
      <c r="Y25" s="171"/>
    </row>
    <row r="26" spans="1:16384" x14ac:dyDescent="0.15">
      <c r="A26" s="166" t="s">
        <v>137</v>
      </c>
      <c r="B26" s="167"/>
      <c r="C26" s="167"/>
      <c r="D26" s="167"/>
      <c r="E26" s="167"/>
      <c r="F26" s="167"/>
      <c r="G26" s="167"/>
      <c r="H26" s="167"/>
      <c r="I26" s="167"/>
      <c r="J26" s="167"/>
      <c r="K26" s="167"/>
      <c r="L26" s="193"/>
      <c r="N26" s="166" t="s">
        <v>175</v>
      </c>
      <c r="O26" s="167"/>
      <c r="P26" s="167"/>
      <c r="Q26" s="167"/>
      <c r="R26" s="167"/>
      <c r="S26" s="167"/>
      <c r="T26" s="167"/>
      <c r="U26" s="167"/>
      <c r="V26" s="167"/>
      <c r="W26" s="167"/>
      <c r="X26" s="167"/>
      <c r="Y26" s="193"/>
    </row>
    <row r="27" spans="1:16384" x14ac:dyDescent="0.15">
      <c r="A27" s="43"/>
      <c r="B27" s="8" t="s">
        <v>75</v>
      </c>
      <c r="C27" s="9" t="s">
        <v>24</v>
      </c>
      <c r="D27" s="74" t="s">
        <v>23</v>
      </c>
      <c r="E27" s="191">
        <f>$R$10</f>
        <v>25</v>
      </c>
      <c r="F27" s="191"/>
      <c r="G27" s="8"/>
      <c r="H27" s="195" t="s">
        <v>23</v>
      </c>
      <c r="I27" s="195"/>
      <c r="J27" s="170">
        <f>A27*E27</f>
        <v>0</v>
      </c>
      <c r="K27" s="170"/>
      <c r="L27" s="171"/>
      <c r="N27" s="43"/>
      <c r="O27" s="8" t="s">
        <v>75</v>
      </c>
      <c r="P27" s="9" t="s">
        <v>24</v>
      </c>
      <c r="Q27" s="84" t="s">
        <v>23</v>
      </c>
      <c r="R27" s="191">
        <f>$R$10</f>
        <v>25</v>
      </c>
      <c r="S27" s="191"/>
      <c r="T27" s="8"/>
      <c r="U27" s="195" t="s">
        <v>23</v>
      </c>
      <c r="V27" s="195"/>
      <c r="W27" s="170">
        <f>N27*R27</f>
        <v>0</v>
      </c>
      <c r="X27" s="170"/>
      <c r="Y27" s="171"/>
    </row>
    <row r="28" spans="1:16384" x14ac:dyDescent="0.15">
      <c r="A28" s="166" t="s">
        <v>139</v>
      </c>
      <c r="B28" s="167"/>
      <c r="C28" s="167"/>
      <c r="D28" s="167"/>
      <c r="E28" s="167"/>
      <c r="F28" s="167"/>
      <c r="G28" s="167"/>
      <c r="H28" s="167"/>
      <c r="I28" s="167"/>
      <c r="J28" s="167"/>
      <c r="K28" s="167"/>
      <c r="L28" s="193"/>
      <c r="N28" s="166" t="s">
        <v>176</v>
      </c>
      <c r="O28" s="167"/>
      <c r="P28" s="167"/>
      <c r="Q28" s="167"/>
      <c r="R28" s="167"/>
      <c r="S28" s="167"/>
      <c r="T28" s="167"/>
      <c r="U28" s="167"/>
      <c r="V28" s="167"/>
      <c r="W28" s="167"/>
      <c r="X28" s="167"/>
      <c r="Y28" s="193"/>
    </row>
    <row r="29" spans="1:16384" x14ac:dyDescent="0.15">
      <c r="A29" s="43"/>
      <c r="B29" s="8" t="s">
        <v>75</v>
      </c>
      <c r="C29" s="9" t="s">
        <v>24</v>
      </c>
      <c r="D29" s="74" t="s">
        <v>23</v>
      </c>
      <c r="E29" s="191">
        <f>$R$12</f>
        <v>6.5</v>
      </c>
      <c r="F29" s="191"/>
      <c r="G29" s="8"/>
      <c r="H29" s="195" t="s">
        <v>23</v>
      </c>
      <c r="I29" s="195"/>
      <c r="J29" s="170">
        <f>A29*E29</f>
        <v>0</v>
      </c>
      <c r="K29" s="170"/>
      <c r="L29" s="171"/>
      <c r="N29" s="43"/>
      <c r="O29" s="8" t="s">
        <v>75</v>
      </c>
      <c r="P29" s="9" t="s">
        <v>24</v>
      </c>
      <c r="Q29" s="84" t="s">
        <v>23</v>
      </c>
      <c r="R29" s="191">
        <f>$R$12</f>
        <v>6.5</v>
      </c>
      <c r="S29" s="191"/>
      <c r="T29" s="8"/>
      <c r="U29" s="195" t="s">
        <v>23</v>
      </c>
      <c r="V29" s="195"/>
      <c r="W29" s="170">
        <f>N29*R29</f>
        <v>0</v>
      </c>
      <c r="X29" s="170"/>
      <c r="Y29" s="171"/>
    </row>
    <row r="30" spans="1:16384" x14ac:dyDescent="0.15">
      <c r="A30" s="166" t="s">
        <v>138</v>
      </c>
      <c r="B30" s="167"/>
      <c r="C30" s="167"/>
      <c r="D30" s="167"/>
      <c r="E30" s="167"/>
      <c r="F30" s="167"/>
      <c r="G30" s="167"/>
      <c r="H30" s="167"/>
      <c r="I30" s="167"/>
      <c r="J30" s="167"/>
      <c r="K30" s="167"/>
      <c r="L30" s="193"/>
      <c r="N30" s="166" t="s">
        <v>177</v>
      </c>
      <c r="O30" s="167"/>
      <c r="P30" s="167"/>
      <c r="Q30" s="167"/>
      <c r="R30" s="167"/>
      <c r="S30" s="167"/>
      <c r="T30" s="167"/>
      <c r="U30" s="167"/>
      <c r="V30" s="167"/>
      <c r="W30" s="167"/>
      <c r="X30" s="167"/>
      <c r="Y30" s="193"/>
    </row>
    <row r="31" spans="1:16384" x14ac:dyDescent="0.15">
      <c r="A31" s="43"/>
      <c r="B31" s="8" t="s">
        <v>75</v>
      </c>
      <c r="C31" s="9" t="s">
        <v>24</v>
      </c>
      <c r="D31" s="37" t="s">
        <v>23</v>
      </c>
      <c r="E31" s="191">
        <f>$R$14</f>
        <v>5</v>
      </c>
      <c r="F31" s="191"/>
      <c r="G31" s="8"/>
      <c r="H31" s="195" t="s">
        <v>23</v>
      </c>
      <c r="I31" s="195"/>
      <c r="J31" s="170">
        <f>A31*E31</f>
        <v>0</v>
      </c>
      <c r="K31" s="170"/>
      <c r="L31" s="171"/>
      <c r="N31" s="43"/>
      <c r="O31" s="8" t="s">
        <v>75</v>
      </c>
      <c r="P31" s="9" t="s">
        <v>24</v>
      </c>
      <c r="Q31" s="84" t="s">
        <v>23</v>
      </c>
      <c r="R31" s="191">
        <f>$R$14</f>
        <v>5</v>
      </c>
      <c r="S31" s="191"/>
      <c r="T31" s="8"/>
      <c r="U31" s="195" t="s">
        <v>23</v>
      </c>
      <c r="V31" s="195"/>
      <c r="W31" s="170">
        <f>N31*R31</f>
        <v>0</v>
      </c>
      <c r="X31" s="170"/>
      <c r="Y31" s="171"/>
    </row>
    <row r="32" spans="1:16384" ht="14" thickBot="1" x14ac:dyDescent="0.2">
      <c r="A32" s="140" t="s">
        <v>76</v>
      </c>
      <c r="B32" s="141"/>
      <c r="C32" s="141"/>
      <c r="D32" s="141"/>
      <c r="E32" s="141"/>
      <c r="F32" s="141"/>
      <c r="G32" s="141"/>
      <c r="H32" s="192" t="s">
        <v>23</v>
      </c>
      <c r="I32" s="192"/>
      <c r="J32" s="136">
        <f>SUM(J25,J27,J29,J31)</f>
        <v>0</v>
      </c>
      <c r="K32" s="136"/>
      <c r="L32" s="137"/>
      <c r="N32" s="140" t="s">
        <v>178</v>
      </c>
      <c r="O32" s="141"/>
      <c r="P32" s="141"/>
      <c r="Q32" s="141"/>
      <c r="R32" s="141"/>
      <c r="S32" s="141"/>
      <c r="T32" s="141"/>
      <c r="U32" s="192" t="s">
        <v>23</v>
      </c>
      <c r="V32" s="192"/>
      <c r="W32" s="136">
        <f>SUM(W25,W27,W29,W31)</f>
        <v>0</v>
      </c>
      <c r="X32" s="136"/>
      <c r="Y32" s="137"/>
    </row>
    <row r="33" spans="1:25" ht="14" thickTop="1" x14ac:dyDescent="0.15">
      <c r="A33" s="82"/>
      <c r="B33" s="82"/>
      <c r="C33" s="82"/>
      <c r="D33" s="82"/>
      <c r="E33" s="82"/>
      <c r="F33" s="82"/>
      <c r="G33" s="82"/>
      <c r="H33" s="85"/>
      <c r="I33" s="85"/>
      <c r="J33" s="83"/>
      <c r="K33" s="83"/>
      <c r="L33" s="83"/>
    </row>
    <row r="34" spans="1:25" x14ac:dyDescent="0.15">
      <c r="A34" s="213" t="s">
        <v>180</v>
      </c>
      <c r="B34" s="213"/>
      <c r="C34" s="213"/>
      <c r="D34" s="213"/>
      <c r="E34" s="213"/>
      <c r="F34" s="213"/>
      <c r="G34" s="213"/>
      <c r="H34" s="213"/>
      <c r="I34" s="213"/>
      <c r="J34" s="213"/>
      <c r="K34" s="213"/>
      <c r="L34" s="213"/>
      <c r="N34" s="210" t="s">
        <v>179</v>
      </c>
      <c r="O34" s="210"/>
      <c r="P34" s="210"/>
      <c r="Q34" s="210"/>
      <c r="R34" s="210"/>
      <c r="S34" s="210"/>
      <c r="T34" s="210"/>
      <c r="U34" s="210"/>
      <c r="V34" s="210"/>
      <c r="W34" s="210"/>
      <c r="X34" s="210"/>
      <c r="Y34" s="210"/>
    </row>
    <row r="35" spans="1:25" x14ac:dyDescent="0.15">
      <c r="A35" s="213"/>
      <c r="B35" s="213"/>
      <c r="C35" s="213"/>
      <c r="D35" s="213"/>
      <c r="E35" s="213"/>
      <c r="F35" s="213"/>
      <c r="G35" s="213"/>
      <c r="H35" s="213"/>
      <c r="I35" s="213"/>
      <c r="J35" s="213"/>
      <c r="K35" s="213"/>
      <c r="L35" s="213"/>
      <c r="N35" s="210"/>
      <c r="O35" s="210"/>
      <c r="P35" s="210"/>
      <c r="Q35" s="210"/>
      <c r="R35" s="210"/>
      <c r="S35" s="210"/>
      <c r="T35" s="210"/>
      <c r="U35" s="210"/>
      <c r="V35" s="210"/>
      <c r="W35" s="210"/>
      <c r="X35" s="210"/>
      <c r="Y35" s="210"/>
    </row>
    <row r="36" spans="1:25" x14ac:dyDescent="0.15">
      <c r="A36" s="213"/>
      <c r="B36" s="213"/>
      <c r="C36" s="213"/>
      <c r="D36" s="213"/>
      <c r="E36" s="213"/>
      <c r="F36" s="213"/>
      <c r="G36" s="213"/>
      <c r="H36" s="213"/>
      <c r="I36" s="213"/>
      <c r="J36" s="213"/>
      <c r="K36" s="213"/>
      <c r="L36" s="213"/>
      <c r="N36" s="210"/>
      <c r="O36" s="210"/>
      <c r="P36" s="210"/>
      <c r="Q36" s="210"/>
      <c r="R36" s="210"/>
      <c r="S36" s="210"/>
      <c r="T36" s="210"/>
      <c r="U36" s="210"/>
      <c r="V36" s="210"/>
      <c r="W36" s="210"/>
      <c r="X36" s="210"/>
      <c r="Y36" s="210"/>
    </row>
    <row r="37" spans="1:25" x14ac:dyDescent="0.15">
      <c r="A37" s="213"/>
      <c r="B37" s="213"/>
      <c r="C37" s="213"/>
      <c r="D37" s="213"/>
      <c r="E37" s="213"/>
      <c r="F37" s="213"/>
      <c r="G37" s="213"/>
      <c r="H37" s="213"/>
      <c r="I37" s="213"/>
      <c r="J37" s="213"/>
      <c r="K37" s="213"/>
      <c r="L37" s="213"/>
      <c r="N37" s="210"/>
      <c r="O37" s="210"/>
      <c r="P37" s="210"/>
      <c r="Q37" s="210"/>
      <c r="R37" s="210"/>
      <c r="S37" s="210"/>
      <c r="T37" s="210"/>
      <c r="U37" s="210"/>
      <c r="V37" s="210"/>
      <c r="W37" s="210"/>
      <c r="X37" s="210"/>
      <c r="Y37" s="210"/>
    </row>
    <row r="38" spans="1:25" x14ac:dyDescent="0.15">
      <c r="A38" s="213"/>
      <c r="B38" s="213"/>
      <c r="C38" s="213"/>
      <c r="D38" s="213"/>
      <c r="E38" s="213"/>
      <c r="F38" s="213"/>
      <c r="G38" s="213"/>
      <c r="H38" s="213"/>
      <c r="I38" s="213"/>
      <c r="J38" s="213"/>
      <c r="K38" s="213"/>
      <c r="L38" s="213"/>
      <c r="N38" s="210"/>
      <c r="O38" s="210"/>
      <c r="P38" s="210"/>
      <c r="Q38" s="210"/>
      <c r="R38" s="210"/>
      <c r="S38" s="210"/>
      <c r="T38" s="210"/>
      <c r="U38" s="210"/>
      <c r="V38" s="210"/>
      <c r="W38" s="210"/>
      <c r="X38" s="210"/>
      <c r="Y38" s="210"/>
    </row>
    <row r="39" spans="1:25" x14ac:dyDescent="0.15">
      <c r="A39" s="213"/>
      <c r="B39" s="213"/>
      <c r="C39" s="213"/>
      <c r="D39" s="213"/>
      <c r="E39" s="213"/>
      <c r="F39" s="213"/>
      <c r="G39" s="213"/>
      <c r="H39" s="213"/>
      <c r="I39" s="213"/>
      <c r="J39" s="213"/>
      <c r="K39" s="213"/>
      <c r="L39" s="213"/>
      <c r="N39" s="210"/>
      <c r="O39" s="210"/>
      <c r="P39" s="210"/>
      <c r="Q39" s="210"/>
      <c r="R39" s="210"/>
      <c r="S39" s="210"/>
      <c r="T39" s="210"/>
      <c r="U39" s="210"/>
      <c r="V39" s="210"/>
      <c r="W39" s="210"/>
      <c r="X39" s="210"/>
      <c r="Y39" s="210"/>
    </row>
    <row r="40" spans="1:25" ht="6.75" customHeight="1" x14ac:dyDescent="0.15"/>
    <row r="41" spans="1:25" ht="6.75" customHeight="1" x14ac:dyDescent="0.15">
      <c r="A41" s="28"/>
      <c r="B41" s="28"/>
      <c r="C41" s="28"/>
      <c r="D41" s="28"/>
      <c r="E41" s="28"/>
      <c r="F41" s="28"/>
      <c r="G41" s="28"/>
      <c r="H41" s="28"/>
      <c r="I41" s="28"/>
      <c r="J41" s="28"/>
      <c r="K41" s="28"/>
      <c r="L41" s="28"/>
      <c r="M41" s="28"/>
      <c r="N41" s="28"/>
      <c r="O41" s="28"/>
      <c r="P41" s="28"/>
      <c r="Q41" s="28"/>
      <c r="R41" s="28"/>
      <c r="S41" s="28"/>
      <c r="T41" s="28"/>
      <c r="U41" s="28"/>
      <c r="V41" s="28"/>
      <c r="W41" s="28"/>
      <c r="X41" s="28"/>
      <c r="Y41" s="28"/>
    </row>
    <row r="42" spans="1:25" x14ac:dyDescent="0.15">
      <c r="A42" s="133" t="s">
        <v>96</v>
      </c>
      <c r="B42" s="133"/>
      <c r="C42" s="133"/>
      <c r="D42" s="133"/>
      <c r="E42" s="133"/>
      <c r="F42" s="133"/>
      <c r="G42" s="133"/>
      <c r="H42" s="133"/>
      <c r="I42" s="133"/>
      <c r="J42" s="133"/>
      <c r="K42" s="133"/>
      <c r="L42" s="133"/>
      <c r="N42" s="133" t="s">
        <v>114</v>
      </c>
      <c r="O42" s="133"/>
      <c r="P42" s="133"/>
      <c r="Q42" s="133"/>
      <c r="R42" s="133"/>
      <c r="S42" s="133"/>
      <c r="T42" s="133"/>
      <c r="U42" s="133"/>
      <c r="V42" s="133"/>
      <c r="W42" s="133"/>
      <c r="X42" s="133"/>
      <c r="Y42" s="133"/>
    </row>
    <row r="43" spans="1:25" s="28" customFormat="1" ht="12.75" customHeight="1" x14ac:dyDescent="0.15">
      <c r="A43" s="166" t="s">
        <v>167</v>
      </c>
      <c r="B43" s="167"/>
      <c r="C43" s="167"/>
      <c r="D43" s="167"/>
      <c r="E43" s="167"/>
      <c r="F43" s="167"/>
      <c r="G43" s="167"/>
      <c r="H43" s="167"/>
      <c r="I43" s="167"/>
      <c r="J43" s="167"/>
      <c r="K43" s="167"/>
      <c r="L43" s="193"/>
      <c r="M43" s="3"/>
      <c r="N43" s="166" t="s">
        <v>168</v>
      </c>
      <c r="O43" s="167"/>
      <c r="P43" s="167"/>
      <c r="Q43" s="167"/>
      <c r="R43" s="167"/>
      <c r="S43" s="167"/>
      <c r="T43" s="167"/>
      <c r="U43" s="167"/>
      <c r="V43" s="167"/>
      <c r="W43" s="167"/>
      <c r="X43" s="167"/>
      <c r="Y43" s="193"/>
    </row>
    <row r="44" spans="1:25" x14ac:dyDescent="0.15">
      <c r="A44" s="43"/>
      <c r="B44" s="8" t="s">
        <v>75</v>
      </c>
      <c r="C44" s="9" t="s">
        <v>24</v>
      </c>
      <c r="D44" s="74" t="s">
        <v>23</v>
      </c>
      <c r="E44" s="191">
        <f>$R$8</f>
        <v>25</v>
      </c>
      <c r="F44" s="191"/>
      <c r="G44" s="8"/>
      <c r="H44" s="195" t="s">
        <v>23</v>
      </c>
      <c r="I44" s="195"/>
      <c r="J44" s="170">
        <f>A44*E44</f>
        <v>0</v>
      </c>
      <c r="K44" s="170"/>
      <c r="L44" s="171"/>
      <c r="N44" s="43"/>
      <c r="O44" s="8" t="s">
        <v>75</v>
      </c>
      <c r="P44" s="9" t="s">
        <v>24</v>
      </c>
      <c r="Q44" s="74" t="s">
        <v>23</v>
      </c>
      <c r="R44" s="191">
        <f>$R$8</f>
        <v>25</v>
      </c>
      <c r="S44" s="191"/>
      <c r="T44" s="8"/>
      <c r="U44" s="195" t="s">
        <v>23</v>
      </c>
      <c r="V44" s="195"/>
      <c r="W44" s="170">
        <f>N44*R44</f>
        <v>0</v>
      </c>
      <c r="X44" s="170"/>
      <c r="Y44" s="171"/>
    </row>
    <row r="45" spans="1:25" x14ac:dyDescent="0.15">
      <c r="A45" s="166" t="s">
        <v>140</v>
      </c>
      <c r="B45" s="167"/>
      <c r="C45" s="167"/>
      <c r="D45" s="167"/>
      <c r="E45" s="167"/>
      <c r="F45" s="167"/>
      <c r="G45" s="167"/>
      <c r="H45" s="167"/>
      <c r="I45" s="167"/>
      <c r="J45" s="167"/>
      <c r="K45" s="167"/>
      <c r="L45" s="193"/>
      <c r="N45" s="166" t="s">
        <v>144</v>
      </c>
      <c r="O45" s="167"/>
      <c r="P45" s="167"/>
      <c r="Q45" s="167"/>
      <c r="R45" s="167"/>
      <c r="S45" s="167"/>
      <c r="T45" s="167"/>
      <c r="U45" s="167"/>
      <c r="V45" s="167"/>
      <c r="W45" s="167"/>
      <c r="X45" s="167"/>
      <c r="Y45" s="193"/>
    </row>
    <row r="46" spans="1:25" x14ac:dyDescent="0.15">
      <c r="A46" s="43"/>
      <c r="B46" s="8" t="s">
        <v>75</v>
      </c>
      <c r="C46" s="9" t="s">
        <v>24</v>
      </c>
      <c r="D46" s="74" t="s">
        <v>23</v>
      </c>
      <c r="E46" s="191">
        <f>$R$10</f>
        <v>25</v>
      </c>
      <c r="F46" s="191"/>
      <c r="G46" s="8"/>
      <c r="H46" s="195" t="s">
        <v>23</v>
      </c>
      <c r="I46" s="195"/>
      <c r="J46" s="170">
        <f>A46*E46</f>
        <v>0</v>
      </c>
      <c r="K46" s="170"/>
      <c r="L46" s="171"/>
      <c r="N46" s="43"/>
      <c r="O46" s="8" t="s">
        <v>75</v>
      </c>
      <c r="P46" s="9" t="s">
        <v>24</v>
      </c>
      <c r="Q46" s="74" t="s">
        <v>23</v>
      </c>
      <c r="R46" s="191">
        <f>$R$10</f>
        <v>25</v>
      </c>
      <c r="S46" s="191"/>
      <c r="T46" s="8"/>
      <c r="U46" s="195" t="s">
        <v>23</v>
      </c>
      <c r="V46" s="195"/>
      <c r="W46" s="170">
        <f>N46*R46</f>
        <v>0</v>
      </c>
      <c r="X46" s="170"/>
      <c r="Y46" s="171"/>
    </row>
    <row r="47" spans="1:25" x14ac:dyDescent="0.15">
      <c r="A47" s="166" t="s">
        <v>141</v>
      </c>
      <c r="B47" s="167"/>
      <c r="C47" s="167"/>
      <c r="D47" s="167"/>
      <c r="E47" s="167"/>
      <c r="F47" s="167"/>
      <c r="G47" s="167"/>
      <c r="H47" s="167"/>
      <c r="I47" s="167"/>
      <c r="J47" s="167"/>
      <c r="K47" s="167"/>
      <c r="L47" s="193"/>
      <c r="N47" s="166" t="s">
        <v>145</v>
      </c>
      <c r="O47" s="167"/>
      <c r="P47" s="167"/>
      <c r="Q47" s="167"/>
      <c r="R47" s="167"/>
      <c r="S47" s="167"/>
      <c r="T47" s="167"/>
      <c r="U47" s="167"/>
      <c r="V47" s="167"/>
      <c r="W47" s="167"/>
      <c r="X47" s="167"/>
      <c r="Y47" s="193"/>
    </row>
    <row r="48" spans="1:25" x14ac:dyDescent="0.15">
      <c r="A48" s="43"/>
      <c r="B48" s="8" t="s">
        <v>75</v>
      </c>
      <c r="C48" s="9" t="s">
        <v>24</v>
      </c>
      <c r="D48" s="74" t="s">
        <v>23</v>
      </c>
      <c r="E48" s="191">
        <f>$R$12</f>
        <v>6.5</v>
      </c>
      <c r="F48" s="191"/>
      <c r="G48" s="8"/>
      <c r="H48" s="195" t="s">
        <v>23</v>
      </c>
      <c r="I48" s="195"/>
      <c r="J48" s="170">
        <f>A48*E48</f>
        <v>0</v>
      </c>
      <c r="K48" s="170"/>
      <c r="L48" s="171"/>
      <c r="N48" s="43"/>
      <c r="O48" s="8" t="s">
        <v>75</v>
      </c>
      <c r="P48" s="9" t="s">
        <v>24</v>
      </c>
      <c r="Q48" s="74" t="s">
        <v>23</v>
      </c>
      <c r="R48" s="191">
        <f>$R$12</f>
        <v>6.5</v>
      </c>
      <c r="S48" s="191"/>
      <c r="T48" s="8"/>
      <c r="U48" s="195" t="s">
        <v>23</v>
      </c>
      <c r="V48" s="195"/>
      <c r="W48" s="170">
        <f>N48*R48</f>
        <v>0</v>
      </c>
      <c r="X48" s="170"/>
      <c r="Y48" s="171"/>
    </row>
    <row r="49" spans="1:25" x14ac:dyDescent="0.15">
      <c r="A49" s="166" t="s">
        <v>142</v>
      </c>
      <c r="B49" s="167"/>
      <c r="C49" s="167"/>
      <c r="D49" s="167"/>
      <c r="E49" s="167"/>
      <c r="F49" s="167"/>
      <c r="G49" s="167"/>
      <c r="H49" s="167"/>
      <c r="I49" s="167"/>
      <c r="J49" s="167"/>
      <c r="K49" s="167"/>
      <c r="L49" s="193"/>
      <c r="N49" s="166" t="s">
        <v>146</v>
      </c>
      <c r="O49" s="167"/>
      <c r="P49" s="167"/>
      <c r="Q49" s="167"/>
      <c r="R49" s="167"/>
      <c r="S49" s="167"/>
      <c r="T49" s="167"/>
      <c r="U49" s="167"/>
      <c r="V49" s="167"/>
      <c r="W49" s="167"/>
      <c r="X49" s="167"/>
      <c r="Y49" s="193"/>
    </row>
    <row r="50" spans="1:25" x14ac:dyDescent="0.15">
      <c r="A50" s="43"/>
      <c r="B50" s="8" t="s">
        <v>75</v>
      </c>
      <c r="C50" s="9" t="s">
        <v>24</v>
      </c>
      <c r="D50" s="74" t="s">
        <v>23</v>
      </c>
      <c r="E50" s="191">
        <f>$R$14</f>
        <v>5</v>
      </c>
      <c r="F50" s="191"/>
      <c r="G50" s="8"/>
      <c r="H50" s="195" t="s">
        <v>23</v>
      </c>
      <c r="I50" s="195"/>
      <c r="J50" s="170">
        <f>A50*E50</f>
        <v>0</v>
      </c>
      <c r="K50" s="170"/>
      <c r="L50" s="171"/>
      <c r="N50" s="43"/>
      <c r="O50" s="8" t="s">
        <v>75</v>
      </c>
      <c r="P50" s="9" t="s">
        <v>24</v>
      </c>
      <c r="Q50" s="74" t="s">
        <v>23</v>
      </c>
      <c r="R50" s="191">
        <f>$R$14</f>
        <v>5</v>
      </c>
      <c r="S50" s="191"/>
      <c r="T50" s="8"/>
      <c r="U50" s="195" t="s">
        <v>23</v>
      </c>
      <c r="V50" s="195"/>
      <c r="W50" s="170">
        <f>N50*R50</f>
        <v>0</v>
      </c>
      <c r="X50" s="170"/>
      <c r="Y50" s="171"/>
    </row>
    <row r="51" spans="1:25" x14ac:dyDescent="0.15">
      <c r="A51" s="166"/>
      <c r="B51" s="167"/>
      <c r="C51" s="167"/>
      <c r="D51" s="167"/>
      <c r="E51" s="167"/>
      <c r="F51" s="167"/>
      <c r="G51" s="167"/>
      <c r="H51" s="167"/>
      <c r="I51" s="167"/>
      <c r="J51" s="167"/>
      <c r="K51" s="167"/>
      <c r="L51" s="193"/>
      <c r="N51" s="166" t="s">
        <v>157</v>
      </c>
      <c r="O51" s="167"/>
      <c r="P51" s="167"/>
      <c r="Q51" s="167"/>
      <c r="R51" s="167"/>
      <c r="S51" s="167"/>
      <c r="T51" s="167"/>
      <c r="U51" s="167"/>
      <c r="V51" s="167"/>
      <c r="W51" s="167"/>
      <c r="X51" s="167"/>
      <c r="Y51" s="193"/>
    </row>
    <row r="52" spans="1:25" x14ac:dyDescent="0.15">
      <c r="A52" s="43"/>
      <c r="B52" s="8"/>
      <c r="C52" s="9"/>
      <c r="D52" s="78"/>
      <c r="E52" s="191"/>
      <c r="F52" s="191"/>
      <c r="G52" s="8"/>
      <c r="H52" s="195"/>
      <c r="I52" s="195"/>
      <c r="J52" s="170"/>
      <c r="K52" s="170"/>
      <c r="L52" s="171"/>
      <c r="N52" s="43"/>
      <c r="O52" s="8" t="s">
        <v>75</v>
      </c>
      <c r="P52" s="9" t="s">
        <v>24</v>
      </c>
      <c r="Q52" s="78" t="s">
        <v>23</v>
      </c>
      <c r="R52" s="191">
        <v>0.1</v>
      </c>
      <c r="S52" s="191"/>
      <c r="T52" s="8"/>
      <c r="U52" s="195" t="s">
        <v>23</v>
      </c>
      <c r="V52" s="195"/>
      <c r="W52" s="170">
        <f>N52*R52</f>
        <v>0</v>
      </c>
      <c r="X52" s="170"/>
      <c r="Y52" s="171"/>
    </row>
    <row r="53" spans="1:25" ht="14" thickBot="1" x14ac:dyDescent="0.2">
      <c r="A53" s="140" t="s">
        <v>143</v>
      </c>
      <c r="B53" s="141"/>
      <c r="C53" s="141"/>
      <c r="D53" s="141"/>
      <c r="E53" s="141"/>
      <c r="F53" s="141"/>
      <c r="G53" s="141"/>
      <c r="H53" s="192" t="s">
        <v>23</v>
      </c>
      <c r="I53" s="192"/>
      <c r="J53" s="136">
        <f>SUM(J44,J46,J48,J50)</f>
        <v>0</v>
      </c>
      <c r="K53" s="136"/>
      <c r="L53" s="137"/>
      <c r="N53" s="140" t="s">
        <v>147</v>
      </c>
      <c r="O53" s="141"/>
      <c r="P53" s="141"/>
      <c r="Q53" s="141"/>
      <c r="R53" s="141"/>
      <c r="S53" s="141"/>
      <c r="T53" s="141"/>
      <c r="U53" s="192" t="s">
        <v>23</v>
      </c>
      <c r="V53" s="192"/>
      <c r="W53" s="136">
        <f>SUM(W44,W46,W48,W50,W52)</f>
        <v>0</v>
      </c>
      <c r="X53" s="136"/>
      <c r="Y53" s="137"/>
    </row>
    <row r="54" spans="1:25" ht="10.5" customHeight="1" thickTop="1" x14ac:dyDescent="0.15"/>
    <row r="55" spans="1:25" x14ac:dyDescent="0.15">
      <c r="A55" s="133" t="s">
        <v>172</v>
      </c>
      <c r="B55" s="133"/>
      <c r="C55" s="133"/>
      <c r="D55" s="133"/>
      <c r="E55" s="133"/>
      <c r="F55" s="133"/>
      <c r="G55" s="133"/>
      <c r="H55" s="133"/>
      <c r="I55" s="133"/>
      <c r="J55" s="133"/>
      <c r="K55" s="133"/>
      <c r="L55" s="133"/>
      <c r="N55" s="133" t="s">
        <v>74</v>
      </c>
      <c r="O55" s="133"/>
      <c r="P55" s="133"/>
      <c r="Q55" s="133"/>
      <c r="R55" s="133"/>
      <c r="S55" s="133"/>
      <c r="T55" s="133"/>
      <c r="U55" s="133"/>
      <c r="V55" s="133"/>
      <c r="W55" s="133"/>
      <c r="X55" s="133"/>
      <c r="Y55" s="133"/>
    </row>
    <row r="56" spans="1:25" x14ac:dyDescent="0.15">
      <c r="A56" s="166" t="s">
        <v>168</v>
      </c>
      <c r="B56" s="167"/>
      <c r="C56" s="167"/>
      <c r="D56" s="167"/>
      <c r="E56" s="167"/>
      <c r="F56" s="167"/>
      <c r="G56" s="167"/>
      <c r="H56" s="167"/>
      <c r="I56" s="167"/>
      <c r="J56" s="167"/>
      <c r="K56" s="167"/>
      <c r="L56" s="193"/>
      <c r="N56" s="166" t="s">
        <v>169</v>
      </c>
      <c r="O56" s="167"/>
      <c r="P56" s="167"/>
      <c r="Q56" s="167"/>
      <c r="R56" s="167"/>
      <c r="S56" s="167"/>
      <c r="T56" s="167"/>
      <c r="U56" s="167"/>
      <c r="V56" s="167"/>
      <c r="W56" s="167"/>
      <c r="X56" s="167"/>
      <c r="Y56" s="193"/>
    </row>
    <row r="57" spans="1:25" x14ac:dyDescent="0.15">
      <c r="A57" s="43"/>
      <c r="B57" s="8" t="s">
        <v>75</v>
      </c>
      <c r="C57" s="9" t="s">
        <v>24</v>
      </c>
      <c r="D57" s="74" t="s">
        <v>23</v>
      </c>
      <c r="E57" s="191">
        <f>$R$8</f>
        <v>25</v>
      </c>
      <c r="F57" s="191"/>
      <c r="G57" s="8"/>
      <c r="H57" s="195" t="s">
        <v>23</v>
      </c>
      <c r="I57" s="195"/>
      <c r="J57" s="170">
        <f>A57*E57</f>
        <v>0</v>
      </c>
      <c r="K57" s="170"/>
      <c r="L57" s="171"/>
      <c r="N57" s="43"/>
      <c r="O57" s="8" t="s">
        <v>75</v>
      </c>
      <c r="P57" s="9" t="s">
        <v>24</v>
      </c>
      <c r="Q57" s="74" t="s">
        <v>23</v>
      </c>
      <c r="R57" s="191">
        <f>$R$8</f>
        <v>25</v>
      </c>
      <c r="S57" s="191"/>
      <c r="T57" s="8"/>
      <c r="U57" s="195" t="s">
        <v>23</v>
      </c>
      <c r="V57" s="195"/>
      <c r="W57" s="170">
        <f>N57*R57</f>
        <v>0</v>
      </c>
      <c r="X57" s="170"/>
      <c r="Y57" s="171"/>
    </row>
    <row r="58" spans="1:25" x14ac:dyDescent="0.15">
      <c r="A58" s="166" t="s">
        <v>144</v>
      </c>
      <c r="B58" s="167"/>
      <c r="C58" s="167"/>
      <c r="D58" s="167"/>
      <c r="E58" s="167"/>
      <c r="F58" s="167"/>
      <c r="G58" s="167"/>
      <c r="H58" s="167"/>
      <c r="I58" s="167"/>
      <c r="J58" s="167"/>
      <c r="K58" s="167"/>
      <c r="L58" s="193"/>
      <c r="N58" s="166" t="s">
        <v>148</v>
      </c>
      <c r="O58" s="167"/>
      <c r="P58" s="167"/>
      <c r="Q58" s="167"/>
      <c r="R58" s="167"/>
      <c r="S58" s="167"/>
      <c r="T58" s="167"/>
      <c r="U58" s="167"/>
      <c r="V58" s="167"/>
      <c r="W58" s="167"/>
      <c r="X58" s="167"/>
      <c r="Y58" s="193"/>
    </row>
    <row r="59" spans="1:25" x14ac:dyDescent="0.15">
      <c r="A59" s="43"/>
      <c r="B59" s="8" t="s">
        <v>75</v>
      </c>
      <c r="C59" s="9" t="s">
        <v>24</v>
      </c>
      <c r="D59" s="74" t="s">
        <v>23</v>
      </c>
      <c r="E59" s="191">
        <f>$R$10</f>
        <v>25</v>
      </c>
      <c r="F59" s="191"/>
      <c r="G59" s="8"/>
      <c r="H59" s="195" t="s">
        <v>23</v>
      </c>
      <c r="I59" s="195"/>
      <c r="J59" s="170">
        <f>A59*E59</f>
        <v>0</v>
      </c>
      <c r="K59" s="170"/>
      <c r="L59" s="171"/>
      <c r="N59" s="43"/>
      <c r="O59" s="8" t="s">
        <v>75</v>
      </c>
      <c r="P59" s="9" t="s">
        <v>24</v>
      </c>
      <c r="Q59" s="74" t="s">
        <v>23</v>
      </c>
      <c r="R59" s="191">
        <f>$R$10</f>
        <v>25</v>
      </c>
      <c r="S59" s="191"/>
      <c r="T59" s="8"/>
      <c r="U59" s="195" t="s">
        <v>23</v>
      </c>
      <c r="V59" s="195"/>
      <c r="W59" s="170">
        <f>N59*R59</f>
        <v>0</v>
      </c>
      <c r="X59" s="170"/>
      <c r="Y59" s="171"/>
    </row>
    <row r="60" spans="1:25" x14ac:dyDescent="0.15">
      <c r="A60" s="166" t="s">
        <v>145</v>
      </c>
      <c r="B60" s="167"/>
      <c r="C60" s="167"/>
      <c r="D60" s="167"/>
      <c r="E60" s="167"/>
      <c r="F60" s="167"/>
      <c r="G60" s="167"/>
      <c r="H60" s="167"/>
      <c r="I60" s="167"/>
      <c r="J60" s="167"/>
      <c r="K60" s="167"/>
      <c r="L60" s="193"/>
      <c r="N60" s="166" t="s">
        <v>149</v>
      </c>
      <c r="O60" s="167"/>
      <c r="P60" s="167"/>
      <c r="Q60" s="167"/>
      <c r="R60" s="167"/>
      <c r="S60" s="167"/>
      <c r="T60" s="167"/>
      <c r="U60" s="167"/>
      <c r="V60" s="167"/>
      <c r="W60" s="167"/>
      <c r="X60" s="167"/>
      <c r="Y60" s="193"/>
    </row>
    <row r="61" spans="1:25" x14ac:dyDescent="0.15">
      <c r="A61" s="43"/>
      <c r="B61" s="8" t="s">
        <v>75</v>
      </c>
      <c r="C61" s="9" t="s">
        <v>24</v>
      </c>
      <c r="D61" s="74" t="s">
        <v>23</v>
      </c>
      <c r="E61" s="191">
        <f>$R$12</f>
        <v>6.5</v>
      </c>
      <c r="F61" s="191"/>
      <c r="G61" s="8"/>
      <c r="H61" s="195" t="s">
        <v>23</v>
      </c>
      <c r="I61" s="195"/>
      <c r="J61" s="170">
        <f>A61*E61</f>
        <v>0</v>
      </c>
      <c r="K61" s="170"/>
      <c r="L61" s="171"/>
      <c r="N61" s="43"/>
      <c r="O61" s="8" t="s">
        <v>75</v>
      </c>
      <c r="P61" s="9" t="s">
        <v>24</v>
      </c>
      <c r="Q61" s="74" t="s">
        <v>23</v>
      </c>
      <c r="R61" s="191">
        <f>$R$12</f>
        <v>6.5</v>
      </c>
      <c r="S61" s="191"/>
      <c r="T61" s="8"/>
      <c r="U61" s="195" t="s">
        <v>23</v>
      </c>
      <c r="V61" s="195"/>
      <c r="W61" s="170">
        <f>N61*R61</f>
        <v>0</v>
      </c>
      <c r="X61" s="170"/>
      <c r="Y61" s="171"/>
    </row>
    <row r="62" spans="1:25" x14ac:dyDescent="0.15">
      <c r="A62" s="166" t="s">
        <v>146</v>
      </c>
      <c r="B62" s="167"/>
      <c r="C62" s="167"/>
      <c r="D62" s="167"/>
      <c r="E62" s="167"/>
      <c r="F62" s="167"/>
      <c r="G62" s="167"/>
      <c r="H62" s="167"/>
      <c r="I62" s="167"/>
      <c r="J62" s="167"/>
      <c r="K62" s="167"/>
      <c r="L62" s="193"/>
      <c r="N62" s="166" t="s">
        <v>150</v>
      </c>
      <c r="O62" s="167"/>
      <c r="P62" s="167"/>
      <c r="Q62" s="167"/>
      <c r="R62" s="167"/>
      <c r="S62" s="167"/>
      <c r="T62" s="167"/>
      <c r="U62" s="167"/>
      <c r="V62" s="167"/>
      <c r="W62" s="167"/>
      <c r="X62" s="167"/>
      <c r="Y62" s="193"/>
    </row>
    <row r="63" spans="1:25" x14ac:dyDescent="0.15">
      <c r="A63" s="43"/>
      <c r="B63" s="8" t="s">
        <v>75</v>
      </c>
      <c r="C63" s="9" t="s">
        <v>24</v>
      </c>
      <c r="D63" s="74" t="s">
        <v>23</v>
      </c>
      <c r="E63" s="191">
        <f>$R$14</f>
        <v>5</v>
      </c>
      <c r="F63" s="191"/>
      <c r="G63" s="8"/>
      <c r="H63" s="195" t="s">
        <v>23</v>
      </c>
      <c r="I63" s="195"/>
      <c r="J63" s="170">
        <f>A63*E63</f>
        <v>0</v>
      </c>
      <c r="K63" s="170"/>
      <c r="L63" s="171"/>
      <c r="M63" s="1"/>
      <c r="N63" s="43"/>
      <c r="O63" s="8" t="s">
        <v>75</v>
      </c>
      <c r="P63" s="9" t="s">
        <v>24</v>
      </c>
      <c r="Q63" s="74" t="s">
        <v>23</v>
      </c>
      <c r="R63" s="191">
        <f>$R$14</f>
        <v>5</v>
      </c>
      <c r="S63" s="191"/>
      <c r="T63" s="8"/>
      <c r="U63" s="195" t="s">
        <v>23</v>
      </c>
      <c r="V63" s="195"/>
      <c r="W63" s="170">
        <f>N63*R63</f>
        <v>0</v>
      </c>
      <c r="X63" s="170"/>
      <c r="Y63" s="171"/>
    </row>
    <row r="64" spans="1:25" ht="14" thickBot="1" x14ac:dyDescent="0.2">
      <c r="A64" s="140" t="s">
        <v>28</v>
      </c>
      <c r="B64" s="141"/>
      <c r="C64" s="141"/>
      <c r="D64" s="141"/>
      <c r="E64" s="141"/>
      <c r="F64" s="141"/>
      <c r="G64" s="141"/>
      <c r="H64" s="192" t="s">
        <v>23</v>
      </c>
      <c r="I64" s="192"/>
      <c r="J64" s="136">
        <f>SUM(J57,J59,J61,J63)</f>
        <v>0</v>
      </c>
      <c r="K64" s="136"/>
      <c r="L64" s="137"/>
      <c r="M64" s="1"/>
      <c r="N64" s="140" t="s">
        <v>76</v>
      </c>
      <c r="O64" s="141"/>
      <c r="P64" s="141"/>
      <c r="Q64" s="141"/>
      <c r="R64" s="141"/>
      <c r="S64" s="141"/>
      <c r="T64" s="141"/>
      <c r="U64" s="192" t="s">
        <v>23</v>
      </c>
      <c r="V64" s="192"/>
      <c r="W64" s="136">
        <f>SUM(W57,W59,W61,W63)</f>
        <v>0</v>
      </c>
      <c r="X64" s="136"/>
      <c r="Y64" s="137"/>
    </row>
    <row r="65" spans="1:25" ht="10.5" customHeight="1" thickTop="1" x14ac:dyDescent="0.15">
      <c r="A65" s="1"/>
      <c r="B65" s="1"/>
      <c r="C65" s="1"/>
      <c r="D65" s="1"/>
      <c r="E65" s="1"/>
      <c r="F65" s="1"/>
      <c r="G65" s="1"/>
      <c r="H65" s="1"/>
      <c r="I65" s="1"/>
      <c r="J65" s="1"/>
      <c r="K65" s="1"/>
      <c r="L65" s="1"/>
      <c r="M65" s="1"/>
    </row>
    <row r="66" spans="1:25" x14ac:dyDescent="0.15">
      <c r="A66" s="210" t="s">
        <v>77</v>
      </c>
      <c r="B66" s="211"/>
      <c r="C66" s="211"/>
      <c r="D66" s="211"/>
      <c r="E66" s="211"/>
      <c r="F66" s="211"/>
      <c r="G66" s="211"/>
      <c r="H66" s="211"/>
      <c r="I66" s="211"/>
      <c r="J66" s="211"/>
      <c r="K66" s="211"/>
      <c r="L66" s="211"/>
      <c r="M66" s="40"/>
      <c r="N66" s="151" t="s">
        <v>78</v>
      </c>
      <c r="O66" s="151"/>
      <c r="P66" s="151"/>
      <c r="Q66" s="151"/>
      <c r="R66" s="151"/>
      <c r="S66" s="151"/>
      <c r="T66" s="151"/>
      <c r="U66" s="151"/>
      <c r="V66" s="151"/>
      <c r="W66" s="151"/>
      <c r="X66" s="151"/>
      <c r="Y66" s="151"/>
    </row>
    <row r="67" spans="1:25" ht="15" customHeight="1" x14ac:dyDescent="0.15">
      <c r="A67" s="211"/>
      <c r="B67" s="211"/>
      <c r="C67" s="211"/>
      <c r="D67" s="211"/>
      <c r="E67" s="211"/>
      <c r="F67" s="211"/>
      <c r="G67" s="211"/>
      <c r="H67" s="211"/>
      <c r="I67" s="211"/>
      <c r="J67" s="211"/>
      <c r="K67" s="211"/>
      <c r="L67" s="211"/>
      <c r="N67" s="166" t="s">
        <v>41</v>
      </c>
      <c r="O67" s="167"/>
      <c r="P67" s="167"/>
      <c r="Q67" s="167"/>
      <c r="R67" s="167"/>
      <c r="S67" s="167"/>
      <c r="T67" s="167"/>
      <c r="U67" s="203" t="s">
        <v>23</v>
      </c>
      <c r="V67" s="203"/>
      <c r="W67" s="152">
        <f>J53+W53</f>
        <v>0</v>
      </c>
      <c r="X67" s="152"/>
      <c r="Y67" s="153"/>
    </row>
    <row r="68" spans="1:25" x14ac:dyDescent="0.15">
      <c r="A68" s="211"/>
      <c r="B68" s="211"/>
      <c r="C68" s="211"/>
      <c r="D68" s="211"/>
      <c r="E68" s="211"/>
      <c r="F68" s="211"/>
      <c r="G68" s="211"/>
      <c r="H68" s="211"/>
      <c r="I68" s="211"/>
      <c r="J68" s="211"/>
      <c r="K68" s="211"/>
      <c r="L68" s="211"/>
      <c r="N68" s="185" t="s">
        <v>28</v>
      </c>
      <c r="O68" s="186"/>
      <c r="P68" s="186"/>
      <c r="Q68" s="186"/>
      <c r="R68" s="186"/>
      <c r="S68" s="186"/>
      <c r="T68" s="186"/>
      <c r="U68" s="208" t="s">
        <v>92</v>
      </c>
      <c r="V68" s="209"/>
      <c r="W68" s="188">
        <f>J64</f>
        <v>0</v>
      </c>
      <c r="X68" s="188"/>
      <c r="Y68" s="189"/>
    </row>
    <row r="69" spans="1:25" x14ac:dyDescent="0.15">
      <c r="A69" s="211"/>
      <c r="B69" s="211"/>
      <c r="C69" s="211"/>
      <c r="D69" s="211"/>
      <c r="E69" s="211"/>
      <c r="F69" s="211"/>
      <c r="G69" s="211"/>
      <c r="H69" s="211"/>
      <c r="I69" s="211"/>
      <c r="J69" s="211"/>
      <c r="K69" s="211"/>
      <c r="L69" s="211"/>
      <c r="N69" s="168" t="s">
        <v>97</v>
      </c>
      <c r="O69" s="148"/>
      <c r="P69" s="148"/>
      <c r="Q69" s="148"/>
      <c r="R69" s="148"/>
      <c r="S69" s="148"/>
      <c r="T69" s="148"/>
      <c r="U69" s="206" t="s">
        <v>92</v>
      </c>
      <c r="V69" s="207"/>
      <c r="W69" s="164">
        <f>W64</f>
        <v>0</v>
      </c>
      <c r="X69" s="164"/>
      <c r="Y69" s="165"/>
    </row>
    <row r="70" spans="1:25" s="40" customFormat="1" ht="14" thickBot="1" x14ac:dyDescent="0.2">
      <c r="A70" s="212" t="str">
        <f>IF(OR(A57&gt;Abrechnung!A10,A59&gt;Abrechnung!A10,A61&gt;Abrechnung!A10,A63&gt;Abrechnung!A10), "Mehr Hilfsmittel bezogen, als Teilnehmer im Kurs!", "")</f>
        <v/>
      </c>
      <c r="B70" s="212"/>
      <c r="C70" s="212"/>
      <c r="D70" s="212"/>
      <c r="E70" s="212"/>
      <c r="F70" s="212"/>
      <c r="G70" s="212"/>
      <c r="H70" s="212"/>
      <c r="I70" s="212"/>
      <c r="J70" s="212"/>
      <c r="K70" s="212"/>
      <c r="L70" s="212"/>
      <c r="M70" s="3"/>
      <c r="N70" s="204" t="s">
        <v>115</v>
      </c>
      <c r="O70" s="205"/>
      <c r="P70" s="205"/>
      <c r="Q70" s="205"/>
      <c r="R70" s="205"/>
      <c r="S70" s="205"/>
      <c r="T70" s="205"/>
      <c r="U70" s="192" t="s">
        <v>23</v>
      </c>
      <c r="V70" s="192"/>
      <c r="W70" s="136">
        <f>W67-W68-W69</f>
        <v>0</v>
      </c>
      <c r="X70" s="136"/>
      <c r="Y70" s="137"/>
    </row>
    <row r="71" spans="1:25" ht="0.75" customHeight="1" thickTop="1" x14ac:dyDescent="0.15"/>
    <row r="72" spans="1:25" hidden="1" x14ac:dyDescent="0.15">
      <c r="M72" s="72"/>
      <c r="N72" s="72"/>
      <c r="O72" s="72"/>
      <c r="P72" s="72"/>
      <c r="Q72" s="72"/>
      <c r="R72" s="72"/>
      <c r="S72" s="72"/>
      <c r="T72" s="72"/>
      <c r="U72" s="72"/>
      <c r="V72" s="72"/>
      <c r="W72" s="72"/>
      <c r="X72" s="72"/>
      <c r="Y72" s="72"/>
    </row>
    <row r="73" spans="1:25" hidden="1" x14ac:dyDescent="0.15"/>
    <row r="74" spans="1:25" hidden="1" x14ac:dyDescent="0.15"/>
    <row r="75" spans="1:25" ht="13.5" hidden="1" customHeight="1" x14ac:dyDescent="0.15"/>
    <row r="76" spans="1:25" hidden="1" x14ac:dyDescent="0.15"/>
    <row r="77" spans="1:25" hidden="1" x14ac:dyDescent="0.15"/>
    <row r="78" spans="1:25" hidden="1" x14ac:dyDescent="0.15"/>
    <row r="79" spans="1:25" hidden="1" x14ac:dyDescent="0.15"/>
    <row r="80" spans="1:25"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t="14" thickTop="1" x14ac:dyDescent="0.15"/>
    <row r="135" x14ac:dyDescent="0.15"/>
    <row r="136" x14ac:dyDescent="0.15"/>
    <row r="137" x14ac:dyDescent="0.15"/>
    <row r="138" x14ac:dyDescent="0.15"/>
    <row r="139" x14ac:dyDescent="0.15"/>
    <row r="140" x14ac:dyDescent="0.15"/>
    <row r="141" x14ac:dyDescent="0.15"/>
    <row r="142" x14ac:dyDescent="0.15"/>
    <row r="143" x14ac:dyDescent="0.15"/>
    <row r="144" x14ac:dyDescent="0.15"/>
    <row r="145" x14ac:dyDescent="0.15"/>
  </sheetData>
  <sheetProtection sheet="1" objects="1" scenarios="1" selectLockedCells="1"/>
  <dataConsolidate/>
  <customSheetViews>
    <customSheetView guid="{3F1193AC-8CFD-4F99-A2A4-73EA963C5A09}" showPageBreaks="1" showGridLines="0" hiddenRows="1" hiddenColumns="1" view="pageLayout" showRuler="0">
      <selection activeCell="A54" sqref="A54"/>
      <pageMargins left="0.70866141732283472" right="0.39370078740157483" top="0.39370078740157483" bottom="0.39370078740157483" header="0.31496062992125984" footer="0.31496062992125984"/>
      <pageSetup paperSize="9" orientation="portrait" r:id="rId1"/>
      <headerFooter>
        <oddHeader xml:space="preserve">&amp;C </oddHeader>
        <oddFooter xml:space="preserve">&amp;C </oddFooter>
      </headerFooter>
    </customSheetView>
  </customSheetViews>
  <mergeCells count="1570">
    <mergeCell ref="XFB23:XFD23"/>
    <mergeCell ref="N24:Y24"/>
    <mergeCell ref="R25:S25"/>
    <mergeCell ref="U25:V25"/>
    <mergeCell ref="W25:Y25"/>
    <mergeCell ref="N26:Y26"/>
    <mergeCell ref="R27:S27"/>
    <mergeCell ref="U27:V27"/>
    <mergeCell ref="W27:Y27"/>
    <mergeCell ref="XAX23:XBI23"/>
    <mergeCell ref="XBJ23:XBU23"/>
    <mergeCell ref="XBV23:XCG23"/>
    <mergeCell ref="XCH23:XCS23"/>
    <mergeCell ref="XCT23:XDE23"/>
    <mergeCell ref="XDF23:XDQ23"/>
    <mergeCell ref="XDR23:XEC23"/>
    <mergeCell ref="XED23:XEO23"/>
    <mergeCell ref="XEP23:XFA23"/>
    <mergeCell ref="WWT23:WXE23"/>
    <mergeCell ref="WXF23:WXQ23"/>
    <mergeCell ref="WXR23:WYC23"/>
    <mergeCell ref="WYD23:WYO23"/>
    <mergeCell ref="WYP23:WZA23"/>
    <mergeCell ref="WZB23:WZM23"/>
    <mergeCell ref="WZN23:WZY23"/>
    <mergeCell ref="WZZ23:XAK23"/>
    <mergeCell ref="XAL23:XAW23"/>
    <mergeCell ref="WSP23:WTA23"/>
    <mergeCell ref="WTB23:WTM23"/>
    <mergeCell ref="WTN23:WTY23"/>
    <mergeCell ref="WTZ23:WUK23"/>
    <mergeCell ref="WUL23:WUW23"/>
    <mergeCell ref="WUX23:WVI23"/>
    <mergeCell ref="WVJ23:WVU23"/>
    <mergeCell ref="WVV23:WWG23"/>
    <mergeCell ref="WWH23:WWS23"/>
    <mergeCell ref="WOL23:WOW23"/>
    <mergeCell ref="WOX23:WPI23"/>
    <mergeCell ref="WPJ23:WPU23"/>
    <mergeCell ref="WPV23:WQG23"/>
    <mergeCell ref="WQH23:WQS23"/>
    <mergeCell ref="WQT23:WRE23"/>
    <mergeCell ref="WRF23:WRQ23"/>
    <mergeCell ref="WRR23:WSC23"/>
    <mergeCell ref="WSD23:WSO23"/>
    <mergeCell ref="WKH23:WKS23"/>
    <mergeCell ref="WKT23:WLE23"/>
    <mergeCell ref="WLF23:WLQ23"/>
    <mergeCell ref="WLR23:WMC23"/>
    <mergeCell ref="WMD23:WMO23"/>
    <mergeCell ref="WMP23:WNA23"/>
    <mergeCell ref="WNB23:WNM23"/>
    <mergeCell ref="WNN23:WNY23"/>
    <mergeCell ref="WNZ23:WOK23"/>
    <mergeCell ref="WGD23:WGO23"/>
    <mergeCell ref="WGP23:WHA23"/>
    <mergeCell ref="WHB23:WHM23"/>
    <mergeCell ref="WHN23:WHY23"/>
    <mergeCell ref="WHZ23:WIK23"/>
    <mergeCell ref="WIL23:WIW23"/>
    <mergeCell ref="WIX23:WJI23"/>
    <mergeCell ref="WJJ23:WJU23"/>
    <mergeCell ref="WJV23:WKG23"/>
    <mergeCell ref="WBZ23:WCK23"/>
    <mergeCell ref="WCL23:WCW23"/>
    <mergeCell ref="WCX23:WDI23"/>
    <mergeCell ref="WDJ23:WDU23"/>
    <mergeCell ref="WDV23:WEG23"/>
    <mergeCell ref="WEH23:WES23"/>
    <mergeCell ref="WET23:WFE23"/>
    <mergeCell ref="WFF23:WFQ23"/>
    <mergeCell ref="WFR23:WGC23"/>
    <mergeCell ref="VXV23:VYG23"/>
    <mergeCell ref="VYH23:VYS23"/>
    <mergeCell ref="VYT23:VZE23"/>
    <mergeCell ref="VZF23:VZQ23"/>
    <mergeCell ref="VZR23:WAC23"/>
    <mergeCell ref="WAD23:WAO23"/>
    <mergeCell ref="WAP23:WBA23"/>
    <mergeCell ref="WBB23:WBM23"/>
    <mergeCell ref="WBN23:WBY23"/>
    <mergeCell ref="VTR23:VUC23"/>
    <mergeCell ref="VUD23:VUO23"/>
    <mergeCell ref="VUP23:VVA23"/>
    <mergeCell ref="VVB23:VVM23"/>
    <mergeCell ref="VVN23:VVY23"/>
    <mergeCell ref="VVZ23:VWK23"/>
    <mergeCell ref="VWL23:VWW23"/>
    <mergeCell ref="VWX23:VXI23"/>
    <mergeCell ref="VXJ23:VXU23"/>
    <mergeCell ref="VPN23:VPY23"/>
    <mergeCell ref="VPZ23:VQK23"/>
    <mergeCell ref="VQL23:VQW23"/>
    <mergeCell ref="VQX23:VRI23"/>
    <mergeCell ref="VRJ23:VRU23"/>
    <mergeCell ref="VRV23:VSG23"/>
    <mergeCell ref="VSH23:VSS23"/>
    <mergeCell ref="VST23:VTE23"/>
    <mergeCell ref="VTF23:VTQ23"/>
    <mergeCell ref="VLJ23:VLU23"/>
    <mergeCell ref="VLV23:VMG23"/>
    <mergeCell ref="VMH23:VMS23"/>
    <mergeCell ref="VMT23:VNE23"/>
    <mergeCell ref="VNF23:VNQ23"/>
    <mergeCell ref="VNR23:VOC23"/>
    <mergeCell ref="VOD23:VOO23"/>
    <mergeCell ref="VOP23:VPA23"/>
    <mergeCell ref="VPB23:VPM23"/>
    <mergeCell ref="VHF23:VHQ23"/>
    <mergeCell ref="VHR23:VIC23"/>
    <mergeCell ref="VID23:VIO23"/>
    <mergeCell ref="VIP23:VJA23"/>
    <mergeCell ref="VJB23:VJM23"/>
    <mergeCell ref="VJN23:VJY23"/>
    <mergeCell ref="VJZ23:VKK23"/>
    <mergeCell ref="VKL23:VKW23"/>
    <mergeCell ref="VKX23:VLI23"/>
    <mergeCell ref="VDB23:VDM23"/>
    <mergeCell ref="VDN23:VDY23"/>
    <mergeCell ref="VDZ23:VEK23"/>
    <mergeCell ref="VEL23:VEW23"/>
    <mergeCell ref="VEX23:VFI23"/>
    <mergeCell ref="VFJ23:VFU23"/>
    <mergeCell ref="VFV23:VGG23"/>
    <mergeCell ref="VGH23:VGS23"/>
    <mergeCell ref="VGT23:VHE23"/>
    <mergeCell ref="UYX23:UZI23"/>
    <mergeCell ref="UZJ23:UZU23"/>
    <mergeCell ref="UZV23:VAG23"/>
    <mergeCell ref="VAH23:VAS23"/>
    <mergeCell ref="VAT23:VBE23"/>
    <mergeCell ref="VBF23:VBQ23"/>
    <mergeCell ref="VBR23:VCC23"/>
    <mergeCell ref="VCD23:VCO23"/>
    <mergeCell ref="VCP23:VDA23"/>
    <mergeCell ref="UUT23:UVE23"/>
    <mergeCell ref="UVF23:UVQ23"/>
    <mergeCell ref="UVR23:UWC23"/>
    <mergeCell ref="UWD23:UWO23"/>
    <mergeCell ref="UWP23:UXA23"/>
    <mergeCell ref="UXB23:UXM23"/>
    <mergeCell ref="UXN23:UXY23"/>
    <mergeCell ref="UXZ23:UYK23"/>
    <mergeCell ref="UYL23:UYW23"/>
    <mergeCell ref="UQP23:URA23"/>
    <mergeCell ref="URB23:URM23"/>
    <mergeCell ref="URN23:URY23"/>
    <mergeCell ref="URZ23:USK23"/>
    <mergeCell ref="USL23:USW23"/>
    <mergeCell ref="USX23:UTI23"/>
    <mergeCell ref="UTJ23:UTU23"/>
    <mergeCell ref="UTV23:UUG23"/>
    <mergeCell ref="UUH23:UUS23"/>
    <mergeCell ref="UML23:UMW23"/>
    <mergeCell ref="UMX23:UNI23"/>
    <mergeCell ref="UNJ23:UNU23"/>
    <mergeCell ref="UNV23:UOG23"/>
    <mergeCell ref="UOH23:UOS23"/>
    <mergeCell ref="UOT23:UPE23"/>
    <mergeCell ref="UPF23:UPQ23"/>
    <mergeCell ref="UPR23:UQC23"/>
    <mergeCell ref="UQD23:UQO23"/>
    <mergeCell ref="UIH23:UIS23"/>
    <mergeCell ref="UIT23:UJE23"/>
    <mergeCell ref="UJF23:UJQ23"/>
    <mergeCell ref="UJR23:UKC23"/>
    <mergeCell ref="UKD23:UKO23"/>
    <mergeCell ref="UKP23:ULA23"/>
    <mergeCell ref="ULB23:ULM23"/>
    <mergeCell ref="ULN23:ULY23"/>
    <mergeCell ref="ULZ23:UMK23"/>
    <mergeCell ref="UED23:UEO23"/>
    <mergeCell ref="UEP23:UFA23"/>
    <mergeCell ref="UFB23:UFM23"/>
    <mergeCell ref="UFN23:UFY23"/>
    <mergeCell ref="UFZ23:UGK23"/>
    <mergeCell ref="UGL23:UGW23"/>
    <mergeCell ref="UGX23:UHI23"/>
    <mergeCell ref="UHJ23:UHU23"/>
    <mergeCell ref="UHV23:UIG23"/>
    <mergeCell ref="TZZ23:UAK23"/>
    <mergeCell ref="UAL23:UAW23"/>
    <mergeCell ref="UAX23:UBI23"/>
    <mergeCell ref="UBJ23:UBU23"/>
    <mergeCell ref="UBV23:UCG23"/>
    <mergeCell ref="UCH23:UCS23"/>
    <mergeCell ref="UCT23:UDE23"/>
    <mergeCell ref="UDF23:UDQ23"/>
    <mergeCell ref="UDR23:UEC23"/>
    <mergeCell ref="TVV23:TWG23"/>
    <mergeCell ref="TWH23:TWS23"/>
    <mergeCell ref="TWT23:TXE23"/>
    <mergeCell ref="TXF23:TXQ23"/>
    <mergeCell ref="TXR23:TYC23"/>
    <mergeCell ref="TYD23:TYO23"/>
    <mergeCell ref="TYP23:TZA23"/>
    <mergeCell ref="TZB23:TZM23"/>
    <mergeCell ref="TZN23:TZY23"/>
    <mergeCell ref="TRR23:TSC23"/>
    <mergeCell ref="TSD23:TSO23"/>
    <mergeCell ref="TSP23:TTA23"/>
    <mergeCell ref="TTB23:TTM23"/>
    <mergeCell ref="TTN23:TTY23"/>
    <mergeCell ref="TTZ23:TUK23"/>
    <mergeCell ref="TUL23:TUW23"/>
    <mergeCell ref="TUX23:TVI23"/>
    <mergeCell ref="TVJ23:TVU23"/>
    <mergeCell ref="TNN23:TNY23"/>
    <mergeCell ref="TNZ23:TOK23"/>
    <mergeCell ref="TOL23:TOW23"/>
    <mergeCell ref="TOX23:TPI23"/>
    <mergeCell ref="TPJ23:TPU23"/>
    <mergeCell ref="TPV23:TQG23"/>
    <mergeCell ref="TQH23:TQS23"/>
    <mergeCell ref="TQT23:TRE23"/>
    <mergeCell ref="TRF23:TRQ23"/>
    <mergeCell ref="TJJ23:TJU23"/>
    <mergeCell ref="TJV23:TKG23"/>
    <mergeCell ref="TKH23:TKS23"/>
    <mergeCell ref="TKT23:TLE23"/>
    <mergeCell ref="TLF23:TLQ23"/>
    <mergeCell ref="TLR23:TMC23"/>
    <mergeCell ref="TMD23:TMO23"/>
    <mergeCell ref="TMP23:TNA23"/>
    <mergeCell ref="TNB23:TNM23"/>
    <mergeCell ref="TFF23:TFQ23"/>
    <mergeCell ref="TFR23:TGC23"/>
    <mergeCell ref="TGD23:TGO23"/>
    <mergeCell ref="TGP23:THA23"/>
    <mergeCell ref="THB23:THM23"/>
    <mergeCell ref="THN23:THY23"/>
    <mergeCell ref="THZ23:TIK23"/>
    <mergeCell ref="TIL23:TIW23"/>
    <mergeCell ref="TIX23:TJI23"/>
    <mergeCell ref="TBB23:TBM23"/>
    <mergeCell ref="TBN23:TBY23"/>
    <mergeCell ref="TBZ23:TCK23"/>
    <mergeCell ref="TCL23:TCW23"/>
    <mergeCell ref="TCX23:TDI23"/>
    <mergeCell ref="TDJ23:TDU23"/>
    <mergeCell ref="TDV23:TEG23"/>
    <mergeCell ref="TEH23:TES23"/>
    <mergeCell ref="TET23:TFE23"/>
    <mergeCell ref="SWX23:SXI23"/>
    <mergeCell ref="SXJ23:SXU23"/>
    <mergeCell ref="SXV23:SYG23"/>
    <mergeCell ref="SYH23:SYS23"/>
    <mergeCell ref="SYT23:SZE23"/>
    <mergeCell ref="SZF23:SZQ23"/>
    <mergeCell ref="SZR23:TAC23"/>
    <mergeCell ref="TAD23:TAO23"/>
    <mergeCell ref="TAP23:TBA23"/>
    <mergeCell ref="SST23:STE23"/>
    <mergeCell ref="STF23:STQ23"/>
    <mergeCell ref="STR23:SUC23"/>
    <mergeCell ref="SUD23:SUO23"/>
    <mergeCell ref="SUP23:SVA23"/>
    <mergeCell ref="SVB23:SVM23"/>
    <mergeCell ref="SVN23:SVY23"/>
    <mergeCell ref="SVZ23:SWK23"/>
    <mergeCell ref="SWL23:SWW23"/>
    <mergeCell ref="SOP23:SPA23"/>
    <mergeCell ref="SPB23:SPM23"/>
    <mergeCell ref="SPN23:SPY23"/>
    <mergeCell ref="SPZ23:SQK23"/>
    <mergeCell ref="SQL23:SQW23"/>
    <mergeCell ref="SQX23:SRI23"/>
    <mergeCell ref="SRJ23:SRU23"/>
    <mergeCell ref="SRV23:SSG23"/>
    <mergeCell ref="SSH23:SSS23"/>
    <mergeCell ref="SKL23:SKW23"/>
    <mergeCell ref="SKX23:SLI23"/>
    <mergeCell ref="SLJ23:SLU23"/>
    <mergeCell ref="SLV23:SMG23"/>
    <mergeCell ref="SMH23:SMS23"/>
    <mergeCell ref="SMT23:SNE23"/>
    <mergeCell ref="SNF23:SNQ23"/>
    <mergeCell ref="SNR23:SOC23"/>
    <mergeCell ref="SOD23:SOO23"/>
    <mergeCell ref="SGH23:SGS23"/>
    <mergeCell ref="SGT23:SHE23"/>
    <mergeCell ref="SHF23:SHQ23"/>
    <mergeCell ref="SHR23:SIC23"/>
    <mergeCell ref="SID23:SIO23"/>
    <mergeCell ref="SIP23:SJA23"/>
    <mergeCell ref="SJB23:SJM23"/>
    <mergeCell ref="SJN23:SJY23"/>
    <mergeCell ref="SJZ23:SKK23"/>
    <mergeCell ref="SCD23:SCO23"/>
    <mergeCell ref="SCP23:SDA23"/>
    <mergeCell ref="SDB23:SDM23"/>
    <mergeCell ref="SDN23:SDY23"/>
    <mergeCell ref="SDZ23:SEK23"/>
    <mergeCell ref="SEL23:SEW23"/>
    <mergeCell ref="SEX23:SFI23"/>
    <mergeCell ref="SFJ23:SFU23"/>
    <mergeCell ref="SFV23:SGG23"/>
    <mergeCell ref="RXZ23:RYK23"/>
    <mergeCell ref="RYL23:RYW23"/>
    <mergeCell ref="RYX23:RZI23"/>
    <mergeCell ref="RZJ23:RZU23"/>
    <mergeCell ref="RZV23:SAG23"/>
    <mergeCell ref="SAH23:SAS23"/>
    <mergeCell ref="SAT23:SBE23"/>
    <mergeCell ref="SBF23:SBQ23"/>
    <mergeCell ref="SBR23:SCC23"/>
    <mergeCell ref="RTV23:RUG23"/>
    <mergeCell ref="RUH23:RUS23"/>
    <mergeCell ref="RUT23:RVE23"/>
    <mergeCell ref="RVF23:RVQ23"/>
    <mergeCell ref="RVR23:RWC23"/>
    <mergeCell ref="RWD23:RWO23"/>
    <mergeCell ref="RWP23:RXA23"/>
    <mergeCell ref="RXB23:RXM23"/>
    <mergeCell ref="RXN23:RXY23"/>
    <mergeCell ref="RPR23:RQC23"/>
    <mergeCell ref="RQD23:RQO23"/>
    <mergeCell ref="RQP23:RRA23"/>
    <mergeCell ref="RRB23:RRM23"/>
    <mergeCell ref="RRN23:RRY23"/>
    <mergeCell ref="RRZ23:RSK23"/>
    <mergeCell ref="RSL23:RSW23"/>
    <mergeCell ref="RSX23:RTI23"/>
    <mergeCell ref="RTJ23:RTU23"/>
    <mergeCell ref="RLN23:RLY23"/>
    <mergeCell ref="RLZ23:RMK23"/>
    <mergeCell ref="RML23:RMW23"/>
    <mergeCell ref="RMX23:RNI23"/>
    <mergeCell ref="RNJ23:RNU23"/>
    <mergeCell ref="RNV23:ROG23"/>
    <mergeCell ref="ROH23:ROS23"/>
    <mergeCell ref="ROT23:RPE23"/>
    <mergeCell ref="RPF23:RPQ23"/>
    <mergeCell ref="RHJ23:RHU23"/>
    <mergeCell ref="RHV23:RIG23"/>
    <mergeCell ref="RIH23:RIS23"/>
    <mergeCell ref="RIT23:RJE23"/>
    <mergeCell ref="RJF23:RJQ23"/>
    <mergeCell ref="RJR23:RKC23"/>
    <mergeCell ref="RKD23:RKO23"/>
    <mergeCell ref="RKP23:RLA23"/>
    <mergeCell ref="RLB23:RLM23"/>
    <mergeCell ref="RDF23:RDQ23"/>
    <mergeCell ref="RDR23:REC23"/>
    <mergeCell ref="RED23:REO23"/>
    <mergeCell ref="REP23:RFA23"/>
    <mergeCell ref="RFB23:RFM23"/>
    <mergeCell ref="RFN23:RFY23"/>
    <mergeCell ref="RFZ23:RGK23"/>
    <mergeCell ref="RGL23:RGW23"/>
    <mergeCell ref="RGX23:RHI23"/>
    <mergeCell ref="QZB23:QZM23"/>
    <mergeCell ref="QZN23:QZY23"/>
    <mergeCell ref="QZZ23:RAK23"/>
    <mergeCell ref="RAL23:RAW23"/>
    <mergeCell ref="RAX23:RBI23"/>
    <mergeCell ref="RBJ23:RBU23"/>
    <mergeCell ref="RBV23:RCG23"/>
    <mergeCell ref="RCH23:RCS23"/>
    <mergeCell ref="RCT23:RDE23"/>
    <mergeCell ref="QUX23:QVI23"/>
    <mergeCell ref="QVJ23:QVU23"/>
    <mergeCell ref="QVV23:QWG23"/>
    <mergeCell ref="QWH23:QWS23"/>
    <mergeCell ref="QWT23:QXE23"/>
    <mergeCell ref="QXF23:QXQ23"/>
    <mergeCell ref="QXR23:QYC23"/>
    <mergeCell ref="QYD23:QYO23"/>
    <mergeCell ref="QYP23:QZA23"/>
    <mergeCell ref="QQT23:QRE23"/>
    <mergeCell ref="QRF23:QRQ23"/>
    <mergeCell ref="QRR23:QSC23"/>
    <mergeCell ref="QSD23:QSO23"/>
    <mergeCell ref="QSP23:QTA23"/>
    <mergeCell ref="QTB23:QTM23"/>
    <mergeCell ref="QTN23:QTY23"/>
    <mergeCell ref="QTZ23:QUK23"/>
    <mergeCell ref="QUL23:QUW23"/>
    <mergeCell ref="QMP23:QNA23"/>
    <mergeCell ref="QNB23:QNM23"/>
    <mergeCell ref="QNN23:QNY23"/>
    <mergeCell ref="QNZ23:QOK23"/>
    <mergeCell ref="QOL23:QOW23"/>
    <mergeCell ref="QOX23:QPI23"/>
    <mergeCell ref="QPJ23:QPU23"/>
    <mergeCell ref="QPV23:QQG23"/>
    <mergeCell ref="QQH23:QQS23"/>
    <mergeCell ref="QIL23:QIW23"/>
    <mergeCell ref="QIX23:QJI23"/>
    <mergeCell ref="QJJ23:QJU23"/>
    <mergeCell ref="QJV23:QKG23"/>
    <mergeCell ref="QKH23:QKS23"/>
    <mergeCell ref="QKT23:QLE23"/>
    <mergeCell ref="QLF23:QLQ23"/>
    <mergeCell ref="QLR23:QMC23"/>
    <mergeCell ref="QMD23:QMO23"/>
    <mergeCell ref="QEH23:QES23"/>
    <mergeCell ref="QET23:QFE23"/>
    <mergeCell ref="QFF23:QFQ23"/>
    <mergeCell ref="QFR23:QGC23"/>
    <mergeCell ref="QGD23:QGO23"/>
    <mergeCell ref="QGP23:QHA23"/>
    <mergeCell ref="QHB23:QHM23"/>
    <mergeCell ref="QHN23:QHY23"/>
    <mergeCell ref="QHZ23:QIK23"/>
    <mergeCell ref="QAD23:QAO23"/>
    <mergeCell ref="QAP23:QBA23"/>
    <mergeCell ref="QBB23:QBM23"/>
    <mergeCell ref="QBN23:QBY23"/>
    <mergeCell ref="QBZ23:QCK23"/>
    <mergeCell ref="QCL23:QCW23"/>
    <mergeCell ref="QCX23:QDI23"/>
    <mergeCell ref="QDJ23:QDU23"/>
    <mergeCell ref="QDV23:QEG23"/>
    <mergeCell ref="PVZ23:PWK23"/>
    <mergeCell ref="PWL23:PWW23"/>
    <mergeCell ref="PWX23:PXI23"/>
    <mergeCell ref="PXJ23:PXU23"/>
    <mergeCell ref="PXV23:PYG23"/>
    <mergeCell ref="PYH23:PYS23"/>
    <mergeCell ref="PYT23:PZE23"/>
    <mergeCell ref="PZF23:PZQ23"/>
    <mergeCell ref="PZR23:QAC23"/>
    <mergeCell ref="PRV23:PSG23"/>
    <mergeCell ref="PSH23:PSS23"/>
    <mergeCell ref="PST23:PTE23"/>
    <mergeCell ref="PTF23:PTQ23"/>
    <mergeCell ref="PTR23:PUC23"/>
    <mergeCell ref="PUD23:PUO23"/>
    <mergeCell ref="PUP23:PVA23"/>
    <mergeCell ref="PVB23:PVM23"/>
    <mergeCell ref="PVN23:PVY23"/>
    <mergeCell ref="PNR23:POC23"/>
    <mergeCell ref="POD23:POO23"/>
    <mergeCell ref="POP23:PPA23"/>
    <mergeCell ref="PPB23:PPM23"/>
    <mergeCell ref="PPN23:PPY23"/>
    <mergeCell ref="PPZ23:PQK23"/>
    <mergeCell ref="PQL23:PQW23"/>
    <mergeCell ref="PQX23:PRI23"/>
    <mergeCell ref="PRJ23:PRU23"/>
    <mergeCell ref="PJN23:PJY23"/>
    <mergeCell ref="PJZ23:PKK23"/>
    <mergeCell ref="PKL23:PKW23"/>
    <mergeCell ref="PKX23:PLI23"/>
    <mergeCell ref="PLJ23:PLU23"/>
    <mergeCell ref="PLV23:PMG23"/>
    <mergeCell ref="PMH23:PMS23"/>
    <mergeCell ref="PMT23:PNE23"/>
    <mergeCell ref="PNF23:PNQ23"/>
    <mergeCell ref="PFJ23:PFU23"/>
    <mergeCell ref="PFV23:PGG23"/>
    <mergeCell ref="PGH23:PGS23"/>
    <mergeCell ref="PGT23:PHE23"/>
    <mergeCell ref="PHF23:PHQ23"/>
    <mergeCell ref="PHR23:PIC23"/>
    <mergeCell ref="PID23:PIO23"/>
    <mergeCell ref="PIP23:PJA23"/>
    <mergeCell ref="PJB23:PJM23"/>
    <mergeCell ref="PBF23:PBQ23"/>
    <mergeCell ref="PBR23:PCC23"/>
    <mergeCell ref="PCD23:PCO23"/>
    <mergeCell ref="PCP23:PDA23"/>
    <mergeCell ref="PDB23:PDM23"/>
    <mergeCell ref="PDN23:PDY23"/>
    <mergeCell ref="PDZ23:PEK23"/>
    <mergeCell ref="PEL23:PEW23"/>
    <mergeCell ref="PEX23:PFI23"/>
    <mergeCell ref="OXB23:OXM23"/>
    <mergeCell ref="OXN23:OXY23"/>
    <mergeCell ref="OXZ23:OYK23"/>
    <mergeCell ref="OYL23:OYW23"/>
    <mergeCell ref="OYX23:OZI23"/>
    <mergeCell ref="OZJ23:OZU23"/>
    <mergeCell ref="OZV23:PAG23"/>
    <mergeCell ref="PAH23:PAS23"/>
    <mergeCell ref="PAT23:PBE23"/>
    <mergeCell ref="OSX23:OTI23"/>
    <mergeCell ref="OTJ23:OTU23"/>
    <mergeCell ref="OTV23:OUG23"/>
    <mergeCell ref="OUH23:OUS23"/>
    <mergeCell ref="OUT23:OVE23"/>
    <mergeCell ref="OVF23:OVQ23"/>
    <mergeCell ref="OVR23:OWC23"/>
    <mergeCell ref="OWD23:OWO23"/>
    <mergeCell ref="OWP23:OXA23"/>
    <mergeCell ref="OOT23:OPE23"/>
    <mergeCell ref="OPF23:OPQ23"/>
    <mergeCell ref="OPR23:OQC23"/>
    <mergeCell ref="OQD23:OQO23"/>
    <mergeCell ref="OQP23:ORA23"/>
    <mergeCell ref="ORB23:ORM23"/>
    <mergeCell ref="ORN23:ORY23"/>
    <mergeCell ref="ORZ23:OSK23"/>
    <mergeCell ref="OSL23:OSW23"/>
    <mergeCell ref="OKP23:OLA23"/>
    <mergeCell ref="OLB23:OLM23"/>
    <mergeCell ref="OLN23:OLY23"/>
    <mergeCell ref="OLZ23:OMK23"/>
    <mergeCell ref="OML23:OMW23"/>
    <mergeCell ref="OMX23:ONI23"/>
    <mergeCell ref="ONJ23:ONU23"/>
    <mergeCell ref="ONV23:OOG23"/>
    <mergeCell ref="OOH23:OOS23"/>
    <mergeCell ref="OGL23:OGW23"/>
    <mergeCell ref="OGX23:OHI23"/>
    <mergeCell ref="OHJ23:OHU23"/>
    <mergeCell ref="OHV23:OIG23"/>
    <mergeCell ref="OIH23:OIS23"/>
    <mergeCell ref="OIT23:OJE23"/>
    <mergeCell ref="OJF23:OJQ23"/>
    <mergeCell ref="OJR23:OKC23"/>
    <mergeCell ref="OKD23:OKO23"/>
    <mergeCell ref="OCH23:OCS23"/>
    <mergeCell ref="OCT23:ODE23"/>
    <mergeCell ref="ODF23:ODQ23"/>
    <mergeCell ref="ODR23:OEC23"/>
    <mergeCell ref="OED23:OEO23"/>
    <mergeCell ref="OEP23:OFA23"/>
    <mergeCell ref="OFB23:OFM23"/>
    <mergeCell ref="OFN23:OFY23"/>
    <mergeCell ref="OFZ23:OGK23"/>
    <mergeCell ref="NYD23:NYO23"/>
    <mergeCell ref="NYP23:NZA23"/>
    <mergeCell ref="NZB23:NZM23"/>
    <mergeCell ref="NZN23:NZY23"/>
    <mergeCell ref="NZZ23:OAK23"/>
    <mergeCell ref="OAL23:OAW23"/>
    <mergeCell ref="OAX23:OBI23"/>
    <mergeCell ref="OBJ23:OBU23"/>
    <mergeCell ref="OBV23:OCG23"/>
    <mergeCell ref="NTZ23:NUK23"/>
    <mergeCell ref="NUL23:NUW23"/>
    <mergeCell ref="NUX23:NVI23"/>
    <mergeCell ref="NVJ23:NVU23"/>
    <mergeCell ref="NVV23:NWG23"/>
    <mergeCell ref="NWH23:NWS23"/>
    <mergeCell ref="NWT23:NXE23"/>
    <mergeCell ref="NXF23:NXQ23"/>
    <mergeCell ref="NXR23:NYC23"/>
    <mergeCell ref="NPV23:NQG23"/>
    <mergeCell ref="NQH23:NQS23"/>
    <mergeCell ref="NQT23:NRE23"/>
    <mergeCell ref="NRF23:NRQ23"/>
    <mergeCell ref="NRR23:NSC23"/>
    <mergeCell ref="NSD23:NSO23"/>
    <mergeCell ref="NSP23:NTA23"/>
    <mergeCell ref="NTB23:NTM23"/>
    <mergeCell ref="NTN23:NTY23"/>
    <mergeCell ref="NLR23:NMC23"/>
    <mergeCell ref="NMD23:NMO23"/>
    <mergeCell ref="NMP23:NNA23"/>
    <mergeCell ref="NNB23:NNM23"/>
    <mergeCell ref="NNN23:NNY23"/>
    <mergeCell ref="NNZ23:NOK23"/>
    <mergeCell ref="NOL23:NOW23"/>
    <mergeCell ref="NOX23:NPI23"/>
    <mergeCell ref="NPJ23:NPU23"/>
    <mergeCell ref="NHN23:NHY23"/>
    <mergeCell ref="NHZ23:NIK23"/>
    <mergeCell ref="NIL23:NIW23"/>
    <mergeCell ref="NIX23:NJI23"/>
    <mergeCell ref="NJJ23:NJU23"/>
    <mergeCell ref="NJV23:NKG23"/>
    <mergeCell ref="NKH23:NKS23"/>
    <mergeCell ref="NKT23:NLE23"/>
    <mergeCell ref="NLF23:NLQ23"/>
    <mergeCell ref="NDJ23:NDU23"/>
    <mergeCell ref="NDV23:NEG23"/>
    <mergeCell ref="NEH23:NES23"/>
    <mergeCell ref="NET23:NFE23"/>
    <mergeCell ref="NFF23:NFQ23"/>
    <mergeCell ref="NFR23:NGC23"/>
    <mergeCell ref="NGD23:NGO23"/>
    <mergeCell ref="NGP23:NHA23"/>
    <mergeCell ref="NHB23:NHM23"/>
    <mergeCell ref="MZF23:MZQ23"/>
    <mergeCell ref="MZR23:NAC23"/>
    <mergeCell ref="NAD23:NAO23"/>
    <mergeCell ref="NAP23:NBA23"/>
    <mergeCell ref="NBB23:NBM23"/>
    <mergeCell ref="NBN23:NBY23"/>
    <mergeCell ref="NBZ23:NCK23"/>
    <mergeCell ref="NCL23:NCW23"/>
    <mergeCell ref="NCX23:NDI23"/>
    <mergeCell ref="MVB23:MVM23"/>
    <mergeCell ref="MVN23:MVY23"/>
    <mergeCell ref="MVZ23:MWK23"/>
    <mergeCell ref="MWL23:MWW23"/>
    <mergeCell ref="MWX23:MXI23"/>
    <mergeCell ref="MXJ23:MXU23"/>
    <mergeCell ref="MXV23:MYG23"/>
    <mergeCell ref="MYH23:MYS23"/>
    <mergeCell ref="MYT23:MZE23"/>
    <mergeCell ref="MQX23:MRI23"/>
    <mergeCell ref="MRJ23:MRU23"/>
    <mergeCell ref="MRV23:MSG23"/>
    <mergeCell ref="MSH23:MSS23"/>
    <mergeCell ref="MST23:MTE23"/>
    <mergeCell ref="MTF23:MTQ23"/>
    <mergeCell ref="MTR23:MUC23"/>
    <mergeCell ref="MUD23:MUO23"/>
    <mergeCell ref="MUP23:MVA23"/>
    <mergeCell ref="MMT23:MNE23"/>
    <mergeCell ref="MNF23:MNQ23"/>
    <mergeCell ref="MNR23:MOC23"/>
    <mergeCell ref="MOD23:MOO23"/>
    <mergeCell ref="MOP23:MPA23"/>
    <mergeCell ref="MPB23:MPM23"/>
    <mergeCell ref="MPN23:MPY23"/>
    <mergeCell ref="MPZ23:MQK23"/>
    <mergeCell ref="MQL23:MQW23"/>
    <mergeCell ref="MIP23:MJA23"/>
    <mergeCell ref="MJB23:MJM23"/>
    <mergeCell ref="MJN23:MJY23"/>
    <mergeCell ref="MJZ23:MKK23"/>
    <mergeCell ref="MKL23:MKW23"/>
    <mergeCell ref="MKX23:MLI23"/>
    <mergeCell ref="MLJ23:MLU23"/>
    <mergeCell ref="MLV23:MMG23"/>
    <mergeCell ref="MMH23:MMS23"/>
    <mergeCell ref="MEL23:MEW23"/>
    <mergeCell ref="MEX23:MFI23"/>
    <mergeCell ref="MFJ23:MFU23"/>
    <mergeCell ref="MFV23:MGG23"/>
    <mergeCell ref="MGH23:MGS23"/>
    <mergeCell ref="MGT23:MHE23"/>
    <mergeCell ref="MHF23:MHQ23"/>
    <mergeCell ref="MHR23:MIC23"/>
    <mergeCell ref="MID23:MIO23"/>
    <mergeCell ref="MAH23:MAS23"/>
    <mergeCell ref="MAT23:MBE23"/>
    <mergeCell ref="MBF23:MBQ23"/>
    <mergeCell ref="MBR23:MCC23"/>
    <mergeCell ref="MCD23:MCO23"/>
    <mergeCell ref="MCP23:MDA23"/>
    <mergeCell ref="MDB23:MDM23"/>
    <mergeCell ref="MDN23:MDY23"/>
    <mergeCell ref="MDZ23:MEK23"/>
    <mergeCell ref="LWD23:LWO23"/>
    <mergeCell ref="LWP23:LXA23"/>
    <mergeCell ref="LXB23:LXM23"/>
    <mergeCell ref="LXN23:LXY23"/>
    <mergeCell ref="LXZ23:LYK23"/>
    <mergeCell ref="LYL23:LYW23"/>
    <mergeCell ref="LYX23:LZI23"/>
    <mergeCell ref="LZJ23:LZU23"/>
    <mergeCell ref="LZV23:MAG23"/>
    <mergeCell ref="LRZ23:LSK23"/>
    <mergeCell ref="LSL23:LSW23"/>
    <mergeCell ref="LSX23:LTI23"/>
    <mergeCell ref="LTJ23:LTU23"/>
    <mergeCell ref="LTV23:LUG23"/>
    <mergeCell ref="LUH23:LUS23"/>
    <mergeCell ref="LUT23:LVE23"/>
    <mergeCell ref="LVF23:LVQ23"/>
    <mergeCell ref="LVR23:LWC23"/>
    <mergeCell ref="LNV23:LOG23"/>
    <mergeCell ref="LOH23:LOS23"/>
    <mergeCell ref="LOT23:LPE23"/>
    <mergeCell ref="LPF23:LPQ23"/>
    <mergeCell ref="LPR23:LQC23"/>
    <mergeCell ref="LQD23:LQO23"/>
    <mergeCell ref="LQP23:LRA23"/>
    <mergeCell ref="LRB23:LRM23"/>
    <mergeCell ref="LRN23:LRY23"/>
    <mergeCell ref="LJR23:LKC23"/>
    <mergeCell ref="LKD23:LKO23"/>
    <mergeCell ref="LKP23:LLA23"/>
    <mergeCell ref="LLB23:LLM23"/>
    <mergeCell ref="LLN23:LLY23"/>
    <mergeCell ref="LLZ23:LMK23"/>
    <mergeCell ref="LML23:LMW23"/>
    <mergeCell ref="LMX23:LNI23"/>
    <mergeCell ref="LNJ23:LNU23"/>
    <mergeCell ref="LFN23:LFY23"/>
    <mergeCell ref="LFZ23:LGK23"/>
    <mergeCell ref="LGL23:LGW23"/>
    <mergeCell ref="LGX23:LHI23"/>
    <mergeCell ref="LHJ23:LHU23"/>
    <mergeCell ref="LHV23:LIG23"/>
    <mergeCell ref="LIH23:LIS23"/>
    <mergeCell ref="LIT23:LJE23"/>
    <mergeCell ref="LJF23:LJQ23"/>
    <mergeCell ref="LBJ23:LBU23"/>
    <mergeCell ref="LBV23:LCG23"/>
    <mergeCell ref="LCH23:LCS23"/>
    <mergeCell ref="LCT23:LDE23"/>
    <mergeCell ref="LDF23:LDQ23"/>
    <mergeCell ref="LDR23:LEC23"/>
    <mergeCell ref="LED23:LEO23"/>
    <mergeCell ref="LEP23:LFA23"/>
    <mergeCell ref="LFB23:LFM23"/>
    <mergeCell ref="KXF23:KXQ23"/>
    <mergeCell ref="KXR23:KYC23"/>
    <mergeCell ref="KYD23:KYO23"/>
    <mergeCell ref="KYP23:KZA23"/>
    <mergeCell ref="KZB23:KZM23"/>
    <mergeCell ref="KZN23:KZY23"/>
    <mergeCell ref="KZZ23:LAK23"/>
    <mergeCell ref="LAL23:LAW23"/>
    <mergeCell ref="LAX23:LBI23"/>
    <mergeCell ref="KTB23:KTM23"/>
    <mergeCell ref="KTN23:KTY23"/>
    <mergeCell ref="KTZ23:KUK23"/>
    <mergeCell ref="KUL23:KUW23"/>
    <mergeCell ref="KUX23:KVI23"/>
    <mergeCell ref="KVJ23:KVU23"/>
    <mergeCell ref="KVV23:KWG23"/>
    <mergeCell ref="KWH23:KWS23"/>
    <mergeCell ref="KWT23:KXE23"/>
    <mergeCell ref="KOX23:KPI23"/>
    <mergeCell ref="KPJ23:KPU23"/>
    <mergeCell ref="KPV23:KQG23"/>
    <mergeCell ref="KQH23:KQS23"/>
    <mergeCell ref="KQT23:KRE23"/>
    <mergeCell ref="KRF23:KRQ23"/>
    <mergeCell ref="KRR23:KSC23"/>
    <mergeCell ref="KSD23:KSO23"/>
    <mergeCell ref="KSP23:KTA23"/>
    <mergeCell ref="KKT23:KLE23"/>
    <mergeCell ref="KLF23:KLQ23"/>
    <mergeCell ref="KLR23:KMC23"/>
    <mergeCell ref="KMD23:KMO23"/>
    <mergeCell ref="KMP23:KNA23"/>
    <mergeCell ref="KNB23:KNM23"/>
    <mergeCell ref="KNN23:KNY23"/>
    <mergeCell ref="KNZ23:KOK23"/>
    <mergeCell ref="KOL23:KOW23"/>
    <mergeCell ref="KGP23:KHA23"/>
    <mergeCell ref="KHB23:KHM23"/>
    <mergeCell ref="KHN23:KHY23"/>
    <mergeCell ref="KHZ23:KIK23"/>
    <mergeCell ref="KIL23:KIW23"/>
    <mergeCell ref="KIX23:KJI23"/>
    <mergeCell ref="KJJ23:KJU23"/>
    <mergeCell ref="KJV23:KKG23"/>
    <mergeCell ref="KKH23:KKS23"/>
    <mergeCell ref="KCL23:KCW23"/>
    <mergeCell ref="KCX23:KDI23"/>
    <mergeCell ref="KDJ23:KDU23"/>
    <mergeCell ref="KDV23:KEG23"/>
    <mergeCell ref="KEH23:KES23"/>
    <mergeCell ref="KET23:KFE23"/>
    <mergeCell ref="KFF23:KFQ23"/>
    <mergeCell ref="KFR23:KGC23"/>
    <mergeCell ref="KGD23:KGO23"/>
    <mergeCell ref="JYH23:JYS23"/>
    <mergeCell ref="JYT23:JZE23"/>
    <mergeCell ref="JZF23:JZQ23"/>
    <mergeCell ref="JZR23:KAC23"/>
    <mergeCell ref="KAD23:KAO23"/>
    <mergeCell ref="KAP23:KBA23"/>
    <mergeCell ref="KBB23:KBM23"/>
    <mergeCell ref="KBN23:KBY23"/>
    <mergeCell ref="KBZ23:KCK23"/>
    <mergeCell ref="JUD23:JUO23"/>
    <mergeCell ref="JUP23:JVA23"/>
    <mergeCell ref="JVB23:JVM23"/>
    <mergeCell ref="JVN23:JVY23"/>
    <mergeCell ref="JVZ23:JWK23"/>
    <mergeCell ref="JWL23:JWW23"/>
    <mergeCell ref="JWX23:JXI23"/>
    <mergeCell ref="JXJ23:JXU23"/>
    <mergeCell ref="JXV23:JYG23"/>
    <mergeCell ref="JPZ23:JQK23"/>
    <mergeCell ref="JQL23:JQW23"/>
    <mergeCell ref="JQX23:JRI23"/>
    <mergeCell ref="JRJ23:JRU23"/>
    <mergeCell ref="JRV23:JSG23"/>
    <mergeCell ref="JSH23:JSS23"/>
    <mergeCell ref="JST23:JTE23"/>
    <mergeCell ref="JTF23:JTQ23"/>
    <mergeCell ref="JTR23:JUC23"/>
    <mergeCell ref="JLV23:JMG23"/>
    <mergeCell ref="JMH23:JMS23"/>
    <mergeCell ref="JMT23:JNE23"/>
    <mergeCell ref="JNF23:JNQ23"/>
    <mergeCell ref="JNR23:JOC23"/>
    <mergeCell ref="JOD23:JOO23"/>
    <mergeCell ref="JOP23:JPA23"/>
    <mergeCell ref="JPB23:JPM23"/>
    <mergeCell ref="JPN23:JPY23"/>
    <mergeCell ref="JHR23:JIC23"/>
    <mergeCell ref="JID23:JIO23"/>
    <mergeCell ref="JIP23:JJA23"/>
    <mergeCell ref="JJB23:JJM23"/>
    <mergeCell ref="JJN23:JJY23"/>
    <mergeCell ref="JJZ23:JKK23"/>
    <mergeCell ref="JKL23:JKW23"/>
    <mergeCell ref="JKX23:JLI23"/>
    <mergeCell ref="JLJ23:JLU23"/>
    <mergeCell ref="JDN23:JDY23"/>
    <mergeCell ref="JDZ23:JEK23"/>
    <mergeCell ref="JEL23:JEW23"/>
    <mergeCell ref="JEX23:JFI23"/>
    <mergeCell ref="JFJ23:JFU23"/>
    <mergeCell ref="JFV23:JGG23"/>
    <mergeCell ref="JGH23:JGS23"/>
    <mergeCell ref="JGT23:JHE23"/>
    <mergeCell ref="JHF23:JHQ23"/>
    <mergeCell ref="IZJ23:IZU23"/>
    <mergeCell ref="IZV23:JAG23"/>
    <mergeCell ref="JAH23:JAS23"/>
    <mergeCell ref="JAT23:JBE23"/>
    <mergeCell ref="JBF23:JBQ23"/>
    <mergeCell ref="JBR23:JCC23"/>
    <mergeCell ref="JCD23:JCO23"/>
    <mergeCell ref="JCP23:JDA23"/>
    <mergeCell ref="JDB23:JDM23"/>
    <mergeCell ref="IVF23:IVQ23"/>
    <mergeCell ref="IVR23:IWC23"/>
    <mergeCell ref="IWD23:IWO23"/>
    <mergeCell ref="IWP23:IXA23"/>
    <mergeCell ref="IXB23:IXM23"/>
    <mergeCell ref="IXN23:IXY23"/>
    <mergeCell ref="IXZ23:IYK23"/>
    <mergeCell ref="IYL23:IYW23"/>
    <mergeCell ref="IYX23:IZI23"/>
    <mergeCell ref="IRB23:IRM23"/>
    <mergeCell ref="IRN23:IRY23"/>
    <mergeCell ref="IRZ23:ISK23"/>
    <mergeCell ref="ISL23:ISW23"/>
    <mergeCell ref="ISX23:ITI23"/>
    <mergeCell ref="ITJ23:ITU23"/>
    <mergeCell ref="ITV23:IUG23"/>
    <mergeCell ref="IUH23:IUS23"/>
    <mergeCell ref="IUT23:IVE23"/>
    <mergeCell ref="IMX23:INI23"/>
    <mergeCell ref="INJ23:INU23"/>
    <mergeCell ref="INV23:IOG23"/>
    <mergeCell ref="IOH23:IOS23"/>
    <mergeCell ref="IOT23:IPE23"/>
    <mergeCell ref="IPF23:IPQ23"/>
    <mergeCell ref="IPR23:IQC23"/>
    <mergeCell ref="IQD23:IQO23"/>
    <mergeCell ref="IQP23:IRA23"/>
    <mergeCell ref="IIT23:IJE23"/>
    <mergeCell ref="IJF23:IJQ23"/>
    <mergeCell ref="IJR23:IKC23"/>
    <mergeCell ref="IKD23:IKO23"/>
    <mergeCell ref="IKP23:ILA23"/>
    <mergeCell ref="ILB23:ILM23"/>
    <mergeCell ref="ILN23:ILY23"/>
    <mergeCell ref="ILZ23:IMK23"/>
    <mergeCell ref="IML23:IMW23"/>
    <mergeCell ref="IEP23:IFA23"/>
    <mergeCell ref="IFB23:IFM23"/>
    <mergeCell ref="IFN23:IFY23"/>
    <mergeCell ref="IFZ23:IGK23"/>
    <mergeCell ref="IGL23:IGW23"/>
    <mergeCell ref="IGX23:IHI23"/>
    <mergeCell ref="IHJ23:IHU23"/>
    <mergeCell ref="IHV23:IIG23"/>
    <mergeCell ref="IIH23:IIS23"/>
    <mergeCell ref="IAL23:IAW23"/>
    <mergeCell ref="IAX23:IBI23"/>
    <mergeCell ref="IBJ23:IBU23"/>
    <mergeCell ref="IBV23:ICG23"/>
    <mergeCell ref="ICH23:ICS23"/>
    <mergeCell ref="ICT23:IDE23"/>
    <mergeCell ref="IDF23:IDQ23"/>
    <mergeCell ref="IDR23:IEC23"/>
    <mergeCell ref="IED23:IEO23"/>
    <mergeCell ref="HWH23:HWS23"/>
    <mergeCell ref="HWT23:HXE23"/>
    <mergeCell ref="HXF23:HXQ23"/>
    <mergeCell ref="HXR23:HYC23"/>
    <mergeCell ref="HYD23:HYO23"/>
    <mergeCell ref="HYP23:HZA23"/>
    <mergeCell ref="HZB23:HZM23"/>
    <mergeCell ref="HZN23:HZY23"/>
    <mergeCell ref="HZZ23:IAK23"/>
    <mergeCell ref="HSD23:HSO23"/>
    <mergeCell ref="HSP23:HTA23"/>
    <mergeCell ref="HTB23:HTM23"/>
    <mergeCell ref="HTN23:HTY23"/>
    <mergeCell ref="HTZ23:HUK23"/>
    <mergeCell ref="HUL23:HUW23"/>
    <mergeCell ref="HUX23:HVI23"/>
    <mergeCell ref="HVJ23:HVU23"/>
    <mergeCell ref="HVV23:HWG23"/>
    <mergeCell ref="HNZ23:HOK23"/>
    <mergeCell ref="HOL23:HOW23"/>
    <mergeCell ref="HOX23:HPI23"/>
    <mergeCell ref="HPJ23:HPU23"/>
    <mergeCell ref="HPV23:HQG23"/>
    <mergeCell ref="HQH23:HQS23"/>
    <mergeCell ref="HQT23:HRE23"/>
    <mergeCell ref="HRF23:HRQ23"/>
    <mergeCell ref="HRR23:HSC23"/>
    <mergeCell ref="HJV23:HKG23"/>
    <mergeCell ref="HKH23:HKS23"/>
    <mergeCell ref="HKT23:HLE23"/>
    <mergeCell ref="HLF23:HLQ23"/>
    <mergeCell ref="HLR23:HMC23"/>
    <mergeCell ref="HMD23:HMO23"/>
    <mergeCell ref="HMP23:HNA23"/>
    <mergeCell ref="HNB23:HNM23"/>
    <mergeCell ref="HNN23:HNY23"/>
    <mergeCell ref="HFR23:HGC23"/>
    <mergeCell ref="HGD23:HGO23"/>
    <mergeCell ref="HGP23:HHA23"/>
    <mergeCell ref="HHB23:HHM23"/>
    <mergeCell ref="HHN23:HHY23"/>
    <mergeCell ref="HHZ23:HIK23"/>
    <mergeCell ref="HIL23:HIW23"/>
    <mergeCell ref="HIX23:HJI23"/>
    <mergeCell ref="HJJ23:HJU23"/>
    <mergeCell ref="HBN23:HBY23"/>
    <mergeCell ref="HBZ23:HCK23"/>
    <mergeCell ref="HCL23:HCW23"/>
    <mergeCell ref="HCX23:HDI23"/>
    <mergeCell ref="HDJ23:HDU23"/>
    <mergeCell ref="HDV23:HEG23"/>
    <mergeCell ref="HEH23:HES23"/>
    <mergeCell ref="HET23:HFE23"/>
    <mergeCell ref="HFF23:HFQ23"/>
    <mergeCell ref="GXJ23:GXU23"/>
    <mergeCell ref="GXV23:GYG23"/>
    <mergeCell ref="GYH23:GYS23"/>
    <mergeCell ref="GYT23:GZE23"/>
    <mergeCell ref="GZF23:GZQ23"/>
    <mergeCell ref="GZR23:HAC23"/>
    <mergeCell ref="HAD23:HAO23"/>
    <mergeCell ref="HAP23:HBA23"/>
    <mergeCell ref="HBB23:HBM23"/>
    <mergeCell ref="GTF23:GTQ23"/>
    <mergeCell ref="GTR23:GUC23"/>
    <mergeCell ref="GUD23:GUO23"/>
    <mergeCell ref="GUP23:GVA23"/>
    <mergeCell ref="GVB23:GVM23"/>
    <mergeCell ref="GVN23:GVY23"/>
    <mergeCell ref="GVZ23:GWK23"/>
    <mergeCell ref="GWL23:GWW23"/>
    <mergeCell ref="GWX23:GXI23"/>
    <mergeCell ref="GPB23:GPM23"/>
    <mergeCell ref="GPN23:GPY23"/>
    <mergeCell ref="GPZ23:GQK23"/>
    <mergeCell ref="GQL23:GQW23"/>
    <mergeCell ref="GQX23:GRI23"/>
    <mergeCell ref="GRJ23:GRU23"/>
    <mergeCell ref="GRV23:GSG23"/>
    <mergeCell ref="GSH23:GSS23"/>
    <mergeCell ref="GST23:GTE23"/>
    <mergeCell ref="GKX23:GLI23"/>
    <mergeCell ref="GLJ23:GLU23"/>
    <mergeCell ref="GLV23:GMG23"/>
    <mergeCell ref="GMH23:GMS23"/>
    <mergeCell ref="GMT23:GNE23"/>
    <mergeCell ref="GNF23:GNQ23"/>
    <mergeCell ref="GNR23:GOC23"/>
    <mergeCell ref="GOD23:GOO23"/>
    <mergeCell ref="GOP23:GPA23"/>
    <mergeCell ref="GGT23:GHE23"/>
    <mergeCell ref="GHF23:GHQ23"/>
    <mergeCell ref="GHR23:GIC23"/>
    <mergeCell ref="GID23:GIO23"/>
    <mergeCell ref="GIP23:GJA23"/>
    <mergeCell ref="GJB23:GJM23"/>
    <mergeCell ref="GJN23:GJY23"/>
    <mergeCell ref="GJZ23:GKK23"/>
    <mergeCell ref="GKL23:GKW23"/>
    <mergeCell ref="GCP23:GDA23"/>
    <mergeCell ref="GDB23:GDM23"/>
    <mergeCell ref="GDN23:GDY23"/>
    <mergeCell ref="GDZ23:GEK23"/>
    <mergeCell ref="GEL23:GEW23"/>
    <mergeCell ref="GEX23:GFI23"/>
    <mergeCell ref="GFJ23:GFU23"/>
    <mergeCell ref="GFV23:GGG23"/>
    <mergeCell ref="GGH23:GGS23"/>
    <mergeCell ref="FYL23:FYW23"/>
    <mergeCell ref="FYX23:FZI23"/>
    <mergeCell ref="FZJ23:FZU23"/>
    <mergeCell ref="FZV23:GAG23"/>
    <mergeCell ref="GAH23:GAS23"/>
    <mergeCell ref="GAT23:GBE23"/>
    <mergeCell ref="GBF23:GBQ23"/>
    <mergeCell ref="GBR23:GCC23"/>
    <mergeCell ref="GCD23:GCO23"/>
    <mergeCell ref="FUH23:FUS23"/>
    <mergeCell ref="FUT23:FVE23"/>
    <mergeCell ref="FVF23:FVQ23"/>
    <mergeCell ref="FVR23:FWC23"/>
    <mergeCell ref="FWD23:FWO23"/>
    <mergeCell ref="FWP23:FXA23"/>
    <mergeCell ref="FXB23:FXM23"/>
    <mergeCell ref="FXN23:FXY23"/>
    <mergeCell ref="FXZ23:FYK23"/>
    <mergeCell ref="FQD23:FQO23"/>
    <mergeCell ref="FQP23:FRA23"/>
    <mergeCell ref="FRB23:FRM23"/>
    <mergeCell ref="FRN23:FRY23"/>
    <mergeCell ref="FRZ23:FSK23"/>
    <mergeCell ref="FSL23:FSW23"/>
    <mergeCell ref="FSX23:FTI23"/>
    <mergeCell ref="FTJ23:FTU23"/>
    <mergeCell ref="FTV23:FUG23"/>
    <mergeCell ref="FLZ23:FMK23"/>
    <mergeCell ref="FML23:FMW23"/>
    <mergeCell ref="FMX23:FNI23"/>
    <mergeCell ref="FNJ23:FNU23"/>
    <mergeCell ref="FNV23:FOG23"/>
    <mergeCell ref="FOH23:FOS23"/>
    <mergeCell ref="FOT23:FPE23"/>
    <mergeCell ref="FPF23:FPQ23"/>
    <mergeCell ref="FPR23:FQC23"/>
    <mergeCell ref="FHV23:FIG23"/>
    <mergeCell ref="FIH23:FIS23"/>
    <mergeCell ref="FIT23:FJE23"/>
    <mergeCell ref="FJF23:FJQ23"/>
    <mergeCell ref="FJR23:FKC23"/>
    <mergeCell ref="FKD23:FKO23"/>
    <mergeCell ref="FKP23:FLA23"/>
    <mergeCell ref="FLB23:FLM23"/>
    <mergeCell ref="FLN23:FLY23"/>
    <mergeCell ref="FDR23:FEC23"/>
    <mergeCell ref="FED23:FEO23"/>
    <mergeCell ref="FEP23:FFA23"/>
    <mergeCell ref="FFB23:FFM23"/>
    <mergeCell ref="FFN23:FFY23"/>
    <mergeCell ref="FFZ23:FGK23"/>
    <mergeCell ref="FGL23:FGW23"/>
    <mergeCell ref="FGX23:FHI23"/>
    <mergeCell ref="FHJ23:FHU23"/>
    <mergeCell ref="EZN23:EZY23"/>
    <mergeCell ref="EZZ23:FAK23"/>
    <mergeCell ref="FAL23:FAW23"/>
    <mergeCell ref="FAX23:FBI23"/>
    <mergeCell ref="FBJ23:FBU23"/>
    <mergeCell ref="FBV23:FCG23"/>
    <mergeCell ref="FCH23:FCS23"/>
    <mergeCell ref="FCT23:FDE23"/>
    <mergeCell ref="FDF23:FDQ23"/>
    <mergeCell ref="EVJ23:EVU23"/>
    <mergeCell ref="EVV23:EWG23"/>
    <mergeCell ref="EWH23:EWS23"/>
    <mergeCell ref="EWT23:EXE23"/>
    <mergeCell ref="EXF23:EXQ23"/>
    <mergeCell ref="EXR23:EYC23"/>
    <mergeCell ref="EYD23:EYO23"/>
    <mergeCell ref="EYP23:EZA23"/>
    <mergeCell ref="EZB23:EZM23"/>
    <mergeCell ref="ERF23:ERQ23"/>
    <mergeCell ref="ERR23:ESC23"/>
    <mergeCell ref="ESD23:ESO23"/>
    <mergeCell ref="ESP23:ETA23"/>
    <mergeCell ref="ETB23:ETM23"/>
    <mergeCell ref="ETN23:ETY23"/>
    <mergeCell ref="ETZ23:EUK23"/>
    <mergeCell ref="EUL23:EUW23"/>
    <mergeCell ref="EUX23:EVI23"/>
    <mergeCell ref="ENB23:ENM23"/>
    <mergeCell ref="ENN23:ENY23"/>
    <mergeCell ref="ENZ23:EOK23"/>
    <mergeCell ref="EOL23:EOW23"/>
    <mergeCell ref="EOX23:EPI23"/>
    <mergeCell ref="EPJ23:EPU23"/>
    <mergeCell ref="EPV23:EQG23"/>
    <mergeCell ref="EQH23:EQS23"/>
    <mergeCell ref="EQT23:ERE23"/>
    <mergeCell ref="EIX23:EJI23"/>
    <mergeCell ref="EJJ23:EJU23"/>
    <mergeCell ref="EJV23:EKG23"/>
    <mergeCell ref="EKH23:EKS23"/>
    <mergeCell ref="EKT23:ELE23"/>
    <mergeCell ref="ELF23:ELQ23"/>
    <mergeCell ref="ELR23:EMC23"/>
    <mergeCell ref="EMD23:EMO23"/>
    <mergeCell ref="EMP23:ENA23"/>
    <mergeCell ref="EET23:EFE23"/>
    <mergeCell ref="EFF23:EFQ23"/>
    <mergeCell ref="EFR23:EGC23"/>
    <mergeCell ref="EGD23:EGO23"/>
    <mergeCell ref="EGP23:EHA23"/>
    <mergeCell ref="EHB23:EHM23"/>
    <mergeCell ref="EHN23:EHY23"/>
    <mergeCell ref="EHZ23:EIK23"/>
    <mergeCell ref="EIL23:EIW23"/>
    <mergeCell ref="EAP23:EBA23"/>
    <mergeCell ref="EBB23:EBM23"/>
    <mergeCell ref="EBN23:EBY23"/>
    <mergeCell ref="EBZ23:ECK23"/>
    <mergeCell ref="ECL23:ECW23"/>
    <mergeCell ref="ECX23:EDI23"/>
    <mergeCell ref="EDJ23:EDU23"/>
    <mergeCell ref="EDV23:EEG23"/>
    <mergeCell ref="EEH23:EES23"/>
    <mergeCell ref="DWL23:DWW23"/>
    <mergeCell ref="DWX23:DXI23"/>
    <mergeCell ref="DXJ23:DXU23"/>
    <mergeCell ref="DXV23:DYG23"/>
    <mergeCell ref="DYH23:DYS23"/>
    <mergeCell ref="DYT23:DZE23"/>
    <mergeCell ref="DZF23:DZQ23"/>
    <mergeCell ref="DZR23:EAC23"/>
    <mergeCell ref="EAD23:EAO23"/>
    <mergeCell ref="DSH23:DSS23"/>
    <mergeCell ref="DST23:DTE23"/>
    <mergeCell ref="DTF23:DTQ23"/>
    <mergeCell ref="DTR23:DUC23"/>
    <mergeCell ref="DUD23:DUO23"/>
    <mergeCell ref="DUP23:DVA23"/>
    <mergeCell ref="DVB23:DVM23"/>
    <mergeCell ref="DVN23:DVY23"/>
    <mergeCell ref="DVZ23:DWK23"/>
    <mergeCell ref="DOD23:DOO23"/>
    <mergeCell ref="DOP23:DPA23"/>
    <mergeCell ref="DPB23:DPM23"/>
    <mergeCell ref="DPN23:DPY23"/>
    <mergeCell ref="DPZ23:DQK23"/>
    <mergeCell ref="DQL23:DQW23"/>
    <mergeCell ref="DQX23:DRI23"/>
    <mergeCell ref="DRJ23:DRU23"/>
    <mergeCell ref="DRV23:DSG23"/>
    <mergeCell ref="DJZ23:DKK23"/>
    <mergeCell ref="DKL23:DKW23"/>
    <mergeCell ref="DKX23:DLI23"/>
    <mergeCell ref="DLJ23:DLU23"/>
    <mergeCell ref="DLV23:DMG23"/>
    <mergeCell ref="DMH23:DMS23"/>
    <mergeCell ref="DMT23:DNE23"/>
    <mergeCell ref="DNF23:DNQ23"/>
    <mergeCell ref="DNR23:DOC23"/>
    <mergeCell ref="DFV23:DGG23"/>
    <mergeCell ref="DGH23:DGS23"/>
    <mergeCell ref="DGT23:DHE23"/>
    <mergeCell ref="DHF23:DHQ23"/>
    <mergeCell ref="DHR23:DIC23"/>
    <mergeCell ref="DID23:DIO23"/>
    <mergeCell ref="DIP23:DJA23"/>
    <mergeCell ref="DJB23:DJM23"/>
    <mergeCell ref="DJN23:DJY23"/>
    <mergeCell ref="DBR23:DCC23"/>
    <mergeCell ref="DCD23:DCO23"/>
    <mergeCell ref="DCP23:DDA23"/>
    <mergeCell ref="DDB23:DDM23"/>
    <mergeCell ref="DDN23:DDY23"/>
    <mergeCell ref="DDZ23:DEK23"/>
    <mergeCell ref="DEL23:DEW23"/>
    <mergeCell ref="DEX23:DFI23"/>
    <mergeCell ref="DFJ23:DFU23"/>
    <mergeCell ref="CXN23:CXY23"/>
    <mergeCell ref="CXZ23:CYK23"/>
    <mergeCell ref="CYL23:CYW23"/>
    <mergeCell ref="CYX23:CZI23"/>
    <mergeCell ref="CZJ23:CZU23"/>
    <mergeCell ref="CZV23:DAG23"/>
    <mergeCell ref="DAH23:DAS23"/>
    <mergeCell ref="DAT23:DBE23"/>
    <mergeCell ref="DBF23:DBQ23"/>
    <mergeCell ref="CTJ23:CTU23"/>
    <mergeCell ref="CTV23:CUG23"/>
    <mergeCell ref="CUH23:CUS23"/>
    <mergeCell ref="CUT23:CVE23"/>
    <mergeCell ref="CVF23:CVQ23"/>
    <mergeCell ref="CVR23:CWC23"/>
    <mergeCell ref="CWD23:CWO23"/>
    <mergeCell ref="CWP23:CXA23"/>
    <mergeCell ref="CXB23:CXM23"/>
    <mergeCell ref="CPF23:CPQ23"/>
    <mergeCell ref="CPR23:CQC23"/>
    <mergeCell ref="CQD23:CQO23"/>
    <mergeCell ref="CQP23:CRA23"/>
    <mergeCell ref="CRB23:CRM23"/>
    <mergeCell ref="CRN23:CRY23"/>
    <mergeCell ref="CRZ23:CSK23"/>
    <mergeCell ref="CSL23:CSW23"/>
    <mergeCell ref="CSX23:CTI23"/>
    <mergeCell ref="CLB23:CLM23"/>
    <mergeCell ref="CLN23:CLY23"/>
    <mergeCell ref="CLZ23:CMK23"/>
    <mergeCell ref="CML23:CMW23"/>
    <mergeCell ref="CMX23:CNI23"/>
    <mergeCell ref="CNJ23:CNU23"/>
    <mergeCell ref="CNV23:COG23"/>
    <mergeCell ref="COH23:COS23"/>
    <mergeCell ref="COT23:CPE23"/>
    <mergeCell ref="CGX23:CHI23"/>
    <mergeCell ref="CHJ23:CHU23"/>
    <mergeCell ref="CHV23:CIG23"/>
    <mergeCell ref="CIH23:CIS23"/>
    <mergeCell ref="CIT23:CJE23"/>
    <mergeCell ref="CJF23:CJQ23"/>
    <mergeCell ref="CJR23:CKC23"/>
    <mergeCell ref="CKD23:CKO23"/>
    <mergeCell ref="CKP23:CLA23"/>
    <mergeCell ref="CCT23:CDE23"/>
    <mergeCell ref="CDF23:CDQ23"/>
    <mergeCell ref="CDR23:CEC23"/>
    <mergeCell ref="CED23:CEO23"/>
    <mergeCell ref="CEP23:CFA23"/>
    <mergeCell ref="CFB23:CFM23"/>
    <mergeCell ref="CFN23:CFY23"/>
    <mergeCell ref="CFZ23:CGK23"/>
    <mergeCell ref="CGL23:CGW23"/>
    <mergeCell ref="BYP23:BZA23"/>
    <mergeCell ref="BZB23:BZM23"/>
    <mergeCell ref="BZN23:BZY23"/>
    <mergeCell ref="BZZ23:CAK23"/>
    <mergeCell ref="CAL23:CAW23"/>
    <mergeCell ref="CAX23:CBI23"/>
    <mergeCell ref="CBJ23:CBU23"/>
    <mergeCell ref="CBV23:CCG23"/>
    <mergeCell ref="CCH23:CCS23"/>
    <mergeCell ref="BUL23:BUW23"/>
    <mergeCell ref="BUX23:BVI23"/>
    <mergeCell ref="BVJ23:BVU23"/>
    <mergeCell ref="BVV23:BWG23"/>
    <mergeCell ref="BWH23:BWS23"/>
    <mergeCell ref="BWT23:BXE23"/>
    <mergeCell ref="BXF23:BXQ23"/>
    <mergeCell ref="BXR23:BYC23"/>
    <mergeCell ref="BYD23:BYO23"/>
    <mergeCell ref="BQH23:BQS23"/>
    <mergeCell ref="BQT23:BRE23"/>
    <mergeCell ref="BRF23:BRQ23"/>
    <mergeCell ref="BRR23:BSC23"/>
    <mergeCell ref="BSD23:BSO23"/>
    <mergeCell ref="BSP23:BTA23"/>
    <mergeCell ref="BTB23:BTM23"/>
    <mergeCell ref="BTN23:BTY23"/>
    <mergeCell ref="BTZ23:BUK23"/>
    <mergeCell ref="BMD23:BMO23"/>
    <mergeCell ref="BMP23:BNA23"/>
    <mergeCell ref="BNB23:BNM23"/>
    <mergeCell ref="BNN23:BNY23"/>
    <mergeCell ref="BNZ23:BOK23"/>
    <mergeCell ref="BOL23:BOW23"/>
    <mergeCell ref="BOX23:BPI23"/>
    <mergeCell ref="BPJ23:BPU23"/>
    <mergeCell ref="BPV23:BQG23"/>
    <mergeCell ref="BHZ23:BIK23"/>
    <mergeCell ref="BIL23:BIW23"/>
    <mergeCell ref="BIX23:BJI23"/>
    <mergeCell ref="BJJ23:BJU23"/>
    <mergeCell ref="BJV23:BKG23"/>
    <mergeCell ref="BKH23:BKS23"/>
    <mergeCell ref="BKT23:BLE23"/>
    <mergeCell ref="BLF23:BLQ23"/>
    <mergeCell ref="BLR23:BMC23"/>
    <mergeCell ref="BDV23:BEG23"/>
    <mergeCell ref="BEH23:BES23"/>
    <mergeCell ref="BET23:BFE23"/>
    <mergeCell ref="BFF23:BFQ23"/>
    <mergeCell ref="BFR23:BGC23"/>
    <mergeCell ref="BGD23:BGO23"/>
    <mergeCell ref="BGP23:BHA23"/>
    <mergeCell ref="BHB23:BHM23"/>
    <mergeCell ref="BHN23:BHY23"/>
    <mergeCell ref="AZR23:BAC23"/>
    <mergeCell ref="BAD23:BAO23"/>
    <mergeCell ref="BAP23:BBA23"/>
    <mergeCell ref="BBB23:BBM23"/>
    <mergeCell ref="BBN23:BBY23"/>
    <mergeCell ref="BBZ23:BCK23"/>
    <mergeCell ref="BCL23:BCW23"/>
    <mergeCell ref="BCX23:BDI23"/>
    <mergeCell ref="BDJ23:BDU23"/>
    <mergeCell ref="AVN23:AVY23"/>
    <mergeCell ref="AVZ23:AWK23"/>
    <mergeCell ref="AWL23:AWW23"/>
    <mergeCell ref="AWX23:AXI23"/>
    <mergeCell ref="AXJ23:AXU23"/>
    <mergeCell ref="AXV23:AYG23"/>
    <mergeCell ref="AYH23:AYS23"/>
    <mergeCell ref="AYT23:AZE23"/>
    <mergeCell ref="AZF23:AZQ23"/>
    <mergeCell ref="ARJ23:ARU23"/>
    <mergeCell ref="ARV23:ASG23"/>
    <mergeCell ref="ASH23:ASS23"/>
    <mergeCell ref="AST23:ATE23"/>
    <mergeCell ref="ATF23:ATQ23"/>
    <mergeCell ref="ATR23:AUC23"/>
    <mergeCell ref="AUD23:AUO23"/>
    <mergeCell ref="AUP23:AVA23"/>
    <mergeCell ref="AVB23:AVM23"/>
    <mergeCell ref="ANF23:ANQ23"/>
    <mergeCell ref="ANR23:AOC23"/>
    <mergeCell ref="AOD23:AOO23"/>
    <mergeCell ref="AOP23:APA23"/>
    <mergeCell ref="APB23:APM23"/>
    <mergeCell ref="APN23:APY23"/>
    <mergeCell ref="APZ23:AQK23"/>
    <mergeCell ref="AQL23:AQW23"/>
    <mergeCell ref="AQX23:ARI23"/>
    <mergeCell ref="AJB23:AJM23"/>
    <mergeCell ref="AJN23:AJY23"/>
    <mergeCell ref="AJZ23:AKK23"/>
    <mergeCell ref="AKL23:AKW23"/>
    <mergeCell ref="AKX23:ALI23"/>
    <mergeCell ref="ALJ23:ALU23"/>
    <mergeCell ref="ALV23:AMG23"/>
    <mergeCell ref="AMH23:AMS23"/>
    <mergeCell ref="AMT23:ANE23"/>
    <mergeCell ref="AEX23:AFI23"/>
    <mergeCell ref="AFJ23:AFU23"/>
    <mergeCell ref="AFV23:AGG23"/>
    <mergeCell ref="AGH23:AGS23"/>
    <mergeCell ref="AGT23:AHE23"/>
    <mergeCell ref="AHF23:AHQ23"/>
    <mergeCell ref="AHR23:AIC23"/>
    <mergeCell ref="AID23:AIO23"/>
    <mergeCell ref="AIP23:AJA23"/>
    <mergeCell ref="AAT23:ABE23"/>
    <mergeCell ref="ABF23:ABQ23"/>
    <mergeCell ref="ABR23:ACC23"/>
    <mergeCell ref="ACD23:ACO23"/>
    <mergeCell ref="ACP23:ADA23"/>
    <mergeCell ref="ADB23:ADM23"/>
    <mergeCell ref="ADN23:ADY23"/>
    <mergeCell ref="ADZ23:AEK23"/>
    <mergeCell ref="AEL23:AEW23"/>
    <mergeCell ref="WP23:XA23"/>
    <mergeCell ref="XB23:XM23"/>
    <mergeCell ref="XN23:XY23"/>
    <mergeCell ref="XZ23:YK23"/>
    <mergeCell ref="YL23:YW23"/>
    <mergeCell ref="YX23:ZI23"/>
    <mergeCell ref="ZJ23:ZU23"/>
    <mergeCell ref="ZV23:AAG23"/>
    <mergeCell ref="AAH23:AAS23"/>
    <mergeCell ref="SL23:SW23"/>
    <mergeCell ref="SX23:TI23"/>
    <mergeCell ref="TJ23:TU23"/>
    <mergeCell ref="TV23:UG23"/>
    <mergeCell ref="UH23:US23"/>
    <mergeCell ref="UT23:VE23"/>
    <mergeCell ref="VF23:VQ23"/>
    <mergeCell ref="VR23:WC23"/>
    <mergeCell ref="WD23:WO23"/>
    <mergeCell ref="OH23:OS23"/>
    <mergeCell ref="OT23:PE23"/>
    <mergeCell ref="PF23:PQ23"/>
    <mergeCell ref="PR23:QC23"/>
    <mergeCell ref="QD23:QO23"/>
    <mergeCell ref="QP23:RA23"/>
    <mergeCell ref="RB23:RM23"/>
    <mergeCell ref="RN23:RY23"/>
    <mergeCell ref="RZ23:SK23"/>
    <mergeCell ref="KD23:KO23"/>
    <mergeCell ref="KP23:LA23"/>
    <mergeCell ref="LB23:LM23"/>
    <mergeCell ref="LN23:LY23"/>
    <mergeCell ref="LZ23:MK23"/>
    <mergeCell ref="ML23:MW23"/>
    <mergeCell ref="MX23:NI23"/>
    <mergeCell ref="NJ23:NU23"/>
    <mergeCell ref="NV23:OG23"/>
    <mergeCell ref="FZ23:GK23"/>
    <mergeCell ref="GL23:GW23"/>
    <mergeCell ref="GX23:HI23"/>
    <mergeCell ref="HJ23:HU23"/>
    <mergeCell ref="HV23:IG23"/>
    <mergeCell ref="IH23:IS23"/>
    <mergeCell ref="IT23:JE23"/>
    <mergeCell ref="JF23:JQ23"/>
    <mergeCell ref="JR23:KC23"/>
    <mergeCell ref="BV23:CG23"/>
    <mergeCell ref="CH23:CS23"/>
    <mergeCell ref="CT23:DE23"/>
    <mergeCell ref="DF23:DQ23"/>
    <mergeCell ref="DR23:EC23"/>
    <mergeCell ref="ED23:EO23"/>
    <mergeCell ref="EP23:FA23"/>
    <mergeCell ref="FB23:FM23"/>
    <mergeCell ref="FN23:FY23"/>
    <mergeCell ref="A66:L69"/>
    <mergeCell ref="A70:L70"/>
    <mergeCell ref="A34:L39"/>
    <mergeCell ref="N23:Y23"/>
    <mergeCell ref="Z23:AK23"/>
    <mergeCell ref="AL23:AW23"/>
    <mergeCell ref="AX23:BI23"/>
    <mergeCell ref="BJ23:BU23"/>
    <mergeCell ref="N28:Y28"/>
    <mergeCell ref="R29:S29"/>
    <mergeCell ref="U29:V29"/>
    <mergeCell ref="W29:Y29"/>
    <mergeCell ref="N30:Y30"/>
    <mergeCell ref="R31:S31"/>
    <mergeCell ref="U31:V31"/>
    <mergeCell ref="W31:Y31"/>
    <mergeCell ref="N32:T32"/>
    <mergeCell ref="U32:V32"/>
    <mergeCell ref="W32:Y32"/>
    <mergeCell ref="N34:Y39"/>
    <mergeCell ref="N47:Y47"/>
    <mergeCell ref="R48:S48"/>
    <mergeCell ref="U48:V48"/>
    <mergeCell ref="W48:Y48"/>
    <mergeCell ref="H63:I63"/>
    <mergeCell ref="N58:Y58"/>
    <mergeCell ref="R59:S59"/>
    <mergeCell ref="U59:V59"/>
    <mergeCell ref="W59:Y59"/>
    <mergeCell ref="N60:Y60"/>
    <mergeCell ref="R61:S61"/>
    <mergeCell ref="U61:V61"/>
    <mergeCell ref="W61:Y61"/>
    <mergeCell ref="A58:L58"/>
    <mergeCell ref="E59:F59"/>
    <mergeCell ref="H59:I59"/>
    <mergeCell ref="J59:L59"/>
    <mergeCell ref="A60:L60"/>
    <mergeCell ref="E61:F61"/>
    <mergeCell ref="H61:I61"/>
    <mergeCell ref="J61:L61"/>
    <mergeCell ref="A62:L62"/>
    <mergeCell ref="N55:Y55"/>
    <mergeCell ref="N56:Y56"/>
    <mergeCell ref="R57:S57"/>
    <mergeCell ref="U57:V57"/>
    <mergeCell ref="W57:Y57"/>
    <mergeCell ref="N62:Y62"/>
    <mergeCell ref="R63:S63"/>
    <mergeCell ref="U63:V63"/>
    <mergeCell ref="W63:Y63"/>
    <mergeCell ref="A49:L49"/>
    <mergeCell ref="E50:F50"/>
    <mergeCell ref="H50:I50"/>
    <mergeCell ref="J50:L50"/>
    <mergeCell ref="N53:T53"/>
    <mergeCell ref="U53:V53"/>
    <mergeCell ref="W53:Y53"/>
    <mergeCell ref="N49:Y49"/>
    <mergeCell ref="R50:S50"/>
    <mergeCell ref="U50:V50"/>
    <mergeCell ref="A45:L45"/>
    <mergeCell ref="E46:F46"/>
    <mergeCell ref="H46:I46"/>
    <mergeCell ref="J46:L46"/>
    <mergeCell ref="A47:L47"/>
    <mergeCell ref="E48:F48"/>
    <mergeCell ref="H48:I48"/>
    <mergeCell ref="J48:L48"/>
    <mergeCell ref="N45:Y45"/>
    <mergeCell ref="R46:S46"/>
    <mergeCell ref="U46:V46"/>
    <mergeCell ref="W46:Y46"/>
    <mergeCell ref="A51:L51"/>
    <mergeCell ref="E52:F52"/>
    <mergeCell ref="H52:I52"/>
    <mergeCell ref="J52:L52"/>
    <mergeCell ref="N51:Y51"/>
    <mergeCell ref="R52:S52"/>
    <mergeCell ref="U52:V52"/>
    <mergeCell ref="W52:Y52"/>
    <mergeCell ref="J14:L14"/>
    <mergeCell ref="R14:S14"/>
    <mergeCell ref="U14:V14"/>
    <mergeCell ref="W14:Y14"/>
    <mergeCell ref="J18:L18"/>
    <mergeCell ref="E18:F18"/>
    <mergeCell ref="U70:V70"/>
    <mergeCell ref="W70:Y70"/>
    <mergeCell ref="N66:Y66"/>
    <mergeCell ref="N67:T67"/>
    <mergeCell ref="U67:V67"/>
    <mergeCell ref="W67:Y67"/>
    <mergeCell ref="A56:L56"/>
    <mergeCell ref="E57:F57"/>
    <mergeCell ref="H57:I57"/>
    <mergeCell ref="J57:L57"/>
    <mergeCell ref="A64:G64"/>
    <mergeCell ref="H64:I64"/>
    <mergeCell ref="J64:L64"/>
    <mergeCell ref="E63:F63"/>
    <mergeCell ref="J63:L63"/>
    <mergeCell ref="N68:T68"/>
    <mergeCell ref="N70:T70"/>
    <mergeCell ref="N69:T69"/>
    <mergeCell ref="W69:Y69"/>
    <mergeCell ref="U69:V69"/>
    <mergeCell ref="U68:V68"/>
    <mergeCell ref="W68:Y68"/>
    <mergeCell ref="N64:T64"/>
    <mergeCell ref="U64:V64"/>
    <mergeCell ref="H44:I44"/>
    <mergeCell ref="J44:L44"/>
    <mergeCell ref="A1:R1"/>
    <mergeCell ref="S1:Y4"/>
    <mergeCell ref="A3:R3"/>
    <mergeCell ref="A4:R4"/>
    <mergeCell ref="U10:V10"/>
    <mergeCell ref="W10:Y10"/>
    <mergeCell ref="E8:F8"/>
    <mergeCell ref="H8:I8"/>
    <mergeCell ref="J8:L8"/>
    <mergeCell ref="A6:L6"/>
    <mergeCell ref="R8:S8"/>
    <mergeCell ref="U8:V8"/>
    <mergeCell ref="N9:Y9"/>
    <mergeCell ref="R10:S10"/>
    <mergeCell ref="A2:Q2"/>
    <mergeCell ref="N6:Y6"/>
    <mergeCell ref="A11:L11"/>
    <mergeCell ref="A7:L7"/>
    <mergeCell ref="N7:Y7"/>
    <mergeCell ref="W8:Y8"/>
    <mergeCell ref="A9:L9"/>
    <mergeCell ref="E10:F10"/>
    <mergeCell ref="H10:I10"/>
    <mergeCell ref="J10:L10"/>
    <mergeCell ref="N11:Y11"/>
    <mergeCell ref="U12:V12"/>
    <mergeCell ref="W12:Y12"/>
    <mergeCell ref="N13:Y13"/>
    <mergeCell ref="A13:L13"/>
    <mergeCell ref="A15:L15"/>
    <mergeCell ref="J19:L19"/>
    <mergeCell ref="N42:Y42"/>
    <mergeCell ref="N43:Y43"/>
    <mergeCell ref="R44:S44"/>
    <mergeCell ref="U44:V44"/>
    <mergeCell ref="W44:Y44"/>
    <mergeCell ref="N15:T15"/>
    <mergeCell ref="U15:V15"/>
    <mergeCell ref="A23:L23"/>
    <mergeCell ref="A24:L24"/>
    <mergeCell ref="E25:F25"/>
    <mergeCell ref="H25:I25"/>
    <mergeCell ref="J25:L25"/>
    <mergeCell ref="A30:L30"/>
    <mergeCell ref="W15:Y15"/>
    <mergeCell ref="E16:F16"/>
    <mergeCell ref="H16:I16"/>
    <mergeCell ref="J16:L16"/>
    <mergeCell ref="U18:V18"/>
    <mergeCell ref="W18:Y18"/>
    <mergeCell ref="N17:Y17"/>
    <mergeCell ref="N19:T19"/>
    <mergeCell ref="E31:F31"/>
    <mergeCell ref="H31:I31"/>
    <mergeCell ref="J31:L31"/>
    <mergeCell ref="U19:V19"/>
    <mergeCell ref="H14:I14"/>
    <mergeCell ref="W19:Y19"/>
    <mergeCell ref="W50:Y50"/>
    <mergeCell ref="A55:L55"/>
    <mergeCell ref="W64:Y64"/>
    <mergeCell ref="A53:G53"/>
    <mergeCell ref="H53:I53"/>
    <mergeCell ref="A32:G32"/>
    <mergeCell ref="H32:I32"/>
    <mergeCell ref="J32:L32"/>
    <mergeCell ref="J53:L53"/>
    <mergeCell ref="A42:L42"/>
    <mergeCell ref="A43:L43"/>
    <mergeCell ref="E44:F44"/>
    <mergeCell ref="E12:F12"/>
    <mergeCell ref="H12:I12"/>
    <mergeCell ref="J12:L12"/>
    <mergeCell ref="A19:G19"/>
    <mergeCell ref="H19:I19"/>
    <mergeCell ref="A26:L26"/>
    <mergeCell ref="E27:F27"/>
    <mergeCell ref="H27:I27"/>
    <mergeCell ref="J27:L27"/>
    <mergeCell ref="A28:L28"/>
    <mergeCell ref="E29:F29"/>
    <mergeCell ref="H29:I29"/>
    <mergeCell ref="J29:L29"/>
    <mergeCell ref="N20:T20"/>
    <mergeCell ref="U20:V20"/>
    <mergeCell ref="W20:Y20"/>
    <mergeCell ref="N18:T18"/>
    <mergeCell ref="E14:F14"/>
    <mergeCell ref="R12:S12"/>
  </mergeCells>
  <pageMargins left="0.70866141732283472" right="0.39370078740157483" top="0.39370078740157483" bottom="0.39370078740157483" header="0.31496062992125984" footer="0.31496062992125984"/>
  <pageSetup paperSize="9" scale="93" orientation="portrait" r:id="rId2"/>
  <headerFooter>
    <oddHeader xml:space="preserve">&amp;C </oddHeader>
    <oddFooter xml:space="preserve">&amp;C </oddFooter>
  </headerFooter>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XFC72"/>
  <sheetViews>
    <sheetView showGridLines="0" showRowColHeaders="0" showRuler="0" view="pageLayout" zoomScaleNormal="100" workbookViewId="0">
      <selection activeCell="E10" sqref="E10:F10"/>
    </sheetView>
  </sheetViews>
  <sheetFormatPr baseColWidth="10" defaultColWidth="0" defaultRowHeight="12.75" customHeight="1" zeroHeight="1" x14ac:dyDescent="0.15"/>
  <cols>
    <col min="1" max="25" width="3.6640625" style="3" customWidth="1"/>
    <col min="26" max="26" width="0.1640625" style="3" customWidth="1"/>
    <col min="27" max="30" width="11.33203125" style="3" hidden="1" customWidth="1"/>
    <col min="31" max="16383" width="0" style="3" hidden="1"/>
    <col min="16384" max="16384" width="11" style="3" hidden="1" customWidth="1"/>
  </cols>
  <sheetData>
    <row r="1" spans="1:25" ht="13" x14ac:dyDescent="0.15">
      <c r="A1" s="131"/>
      <c r="B1" s="131"/>
      <c r="C1" s="131"/>
      <c r="D1" s="131"/>
      <c r="E1" s="131"/>
      <c r="F1" s="131"/>
      <c r="G1" s="131"/>
      <c r="H1" s="131"/>
      <c r="I1" s="131"/>
      <c r="J1" s="131"/>
      <c r="K1" s="131"/>
      <c r="L1" s="131"/>
      <c r="M1" s="131"/>
      <c r="N1" s="131"/>
      <c r="O1" s="131"/>
      <c r="P1" s="131"/>
      <c r="Q1" s="131"/>
      <c r="R1" s="131"/>
      <c r="S1" s="130"/>
      <c r="T1" s="130"/>
      <c r="U1" s="130"/>
      <c r="V1" s="130"/>
      <c r="W1" s="130"/>
      <c r="X1" s="130"/>
      <c r="Y1" s="130"/>
    </row>
    <row r="2" spans="1:25" s="26" customFormat="1" ht="16" x14ac:dyDescent="0.2">
      <c r="A2" s="127" t="s">
        <v>106</v>
      </c>
      <c r="B2" s="127"/>
      <c r="C2" s="127"/>
      <c r="D2" s="127"/>
      <c r="E2" s="127"/>
      <c r="F2" s="127"/>
      <c r="G2" s="127"/>
      <c r="H2" s="127"/>
      <c r="I2" s="127"/>
      <c r="J2" s="127"/>
      <c r="K2" s="127"/>
      <c r="L2" s="127"/>
      <c r="M2" s="127"/>
      <c r="N2" s="127"/>
      <c r="O2" s="127"/>
      <c r="P2" s="127"/>
      <c r="Q2" s="127"/>
      <c r="R2" s="27"/>
      <c r="S2" s="130"/>
      <c r="T2" s="130"/>
      <c r="U2" s="130"/>
      <c r="V2" s="130"/>
      <c r="W2" s="130"/>
      <c r="X2" s="130"/>
      <c r="Y2" s="130"/>
    </row>
    <row r="3" spans="1:25" ht="13" x14ac:dyDescent="0.15">
      <c r="A3" s="133" t="str">
        <f>CONCATENATE("Kursabrechnung ",Stammdaten!F20)</f>
        <v xml:space="preserve">Kursabrechnung </v>
      </c>
      <c r="B3" s="133"/>
      <c r="C3" s="133"/>
      <c r="D3" s="133"/>
      <c r="E3" s="133"/>
      <c r="F3" s="133"/>
      <c r="G3" s="133"/>
      <c r="H3" s="133"/>
      <c r="I3" s="133"/>
      <c r="J3" s="133"/>
      <c r="K3" s="133"/>
      <c r="L3" s="133"/>
      <c r="M3" s="133"/>
      <c r="N3" s="133"/>
      <c r="O3" s="133"/>
      <c r="P3" s="133"/>
      <c r="Q3" s="133"/>
      <c r="R3" s="133"/>
      <c r="S3" s="130"/>
      <c r="T3" s="130"/>
      <c r="U3" s="130"/>
      <c r="V3" s="130"/>
      <c r="W3" s="130"/>
      <c r="X3" s="130"/>
      <c r="Y3" s="130"/>
    </row>
    <row r="4" spans="1:25" ht="13" x14ac:dyDescent="0.15">
      <c r="A4" s="131"/>
      <c r="B4" s="131"/>
      <c r="C4" s="131"/>
      <c r="D4" s="131"/>
      <c r="E4" s="131"/>
      <c r="F4" s="131"/>
      <c r="G4" s="131"/>
      <c r="H4" s="131"/>
      <c r="I4" s="131"/>
      <c r="J4" s="131"/>
      <c r="K4" s="131"/>
      <c r="L4" s="131"/>
      <c r="M4" s="131"/>
      <c r="N4" s="131"/>
      <c r="O4" s="131"/>
      <c r="P4" s="131"/>
      <c r="Q4" s="131"/>
      <c r="R4" s="131"/>
      <c r="S4" s="130"/>
      <c r="T4" s="130"/>
      <c r="U4" s="130"/>
      <c r="V4" s="130"/>
      <c r="W4" s="130"/>
      <c r="X4" s="130"/>
      <c r="Y4" s="130"/>
    </row>
    <row r="5" spans="1:25" ht="13" x14ac:dyDescent="0.15">
      <c r="A5" s="131"/>
      <c r="B5" s="131"/>
      <c r="C5" s="131"/>
      <c r="D5" s="131"/>
      <c r="E5" s="131"/>
      <c r="F5" s="131"/>
      <c r="G5" s="131"/>
      <c r="H5" s="131"/>
      <c r="I5" s="131"/>
      <c r="J5" s="131"/>
      <c r="K5" s="131"/>
      <c r="L5" s="131"/>
      <c r="M5" s="131"/>
      <c r="N5" s="131"/>
      <c r="O5" s="131"/>
      <c r="P5" s="131"/>
      <c r="Q5" s="131"/>
      <c r="R5" s="131"/>
      <c r="S5" s="130"/>
      <c r="T5" s="130"/>
      <c r="U5" s="130"/>
      <c r="V5" s="130"/>
      <c r="W5" s="130"/>
      <c r="X5" s="130"/>
      <c r="Y5" s="130"/>
    </row>
    <row r="6" spans="1:25" ht="13" x14ac:dyDescent="0.15">
      <c r="A6" s="131"/>
      <c r="B6" s="131"/>
      <c r="C6" s="131"/>
      <c r="D6" s="131"/>
      <c r="E6" s="131"/>
      <c r="F6" s="131"/>
      <c r="G6" s="131"/>
      <c r="H6" s="131"/>
      <c r="I6" s="131"/>
      <c r="J6" s="131"/>
      <c r="K6" s="131"/>
      <c r="L6" s="131"/>
      <c r="M6" s="131"/>
      <c r="N6" s="131"/>
      <c r="O6" s="131"/>
      <c r="P6" s="131"/>
      <c r="Q6" s="131"/>
      <c r="R6" s="131"/>
    </row>
    <row r="7" spans="1:25" ht="13" x14ac:dyDescent="0.15"/>
    <row r="8" spans="1:25" ht="13" x14ac:dyDescent="0.15">
      <c r="A8" s="133" t="s">
        <v>20</v>
      </c>
      <c r="B8" s="133"/>
      <c r="C8" s="133"/>
      <c r="D8" s="133"/>
      <c r="E8" s="133"/>
      <c r="F8" s="133"/>
      <c r="G8" s="133"/>
      <c r="H8" s="133"/>
      <c r="I8" s="133"/>
      <c r="J8" s="133"/>
      <c r="K8" s="133"/>
      <c r="L8" s="133"/>
      <c r="M8" s="2"/>
      <c r="N8" s="133" t="s">
        <v>21</v>
      </c>
      <c r="O8" s="133"/>
      <c r="P8" s="133"/>
      <c r="Q8" s="133"/>
      <c r="R8" s="133"/>
      <c r="S8" s="133"/>
      <c r="T8" s="133"/>
      <c r="U8" s="133"/>
      <c r="V8" s="133"/>
      <c r="W8" s="133"/>
      <c r="X8" s="133"/>
      <c r="Y8" s="133"/>
    </row>
    <row r="9" spans="1:25" ht="13" x14ac:dyDescent="0.15">
      <c r="A9" s="13" t="s">
        <v>22</v>
      </c>
      <c r="B9" s="14"/>
      <c r="C9" s="14"/>
      <c r="D9" s="14"/>
      <c r="E9" s="14"/>
      <c r="F9" s="14"/>
      <c r="G9" s="14"/>
      <c r="H9" s="14"/>
      <c r="I9" s="14"/>
      <c r="J9" s="14"/>
      <c r="K9" s="14"/>
      <c r="L9" s="15"/>
      <c r="M9" s="1"/>
      <c r="N9" s="175" t="s">
        <v>36</v>
      </c>
      <c r="O9" s="176"/>
      <c r="P9" s="176"/>
      <c r="Q9" s="176"/>
      <c r="R9" s="176"/>
      <c r="S9" s="176"/>
      <c r="T9" s="176"/>
      <c r="U9" s="219" t="s">
        <v>23</v>
      </c>
      <c r="V9" s="219"/>
      <c r="W9" s="217" t="str">
        <f>Positionszusammenfassung!W7</f>
        <v/>
      </c>
      <c r="X9" s="217"/>
      <c r="Y9" s="218"/>
    </row>
    <row r="10" spans="1:25" ht="13" x14ac:dyDescent="0.15">
      <c r="A10" s="43"/>
      <c r="B10" s="8" t="s">
        <v>26</v>
      </c>
      <c r="C10" s="9" t="s">
        <v>24</v>
      </c>
      <c r="D10" s="37" t="s">
        <v>23</v>
      </c>
      <c r="E10" s="191" t="e">
        <f>INDEX(Kostensaetze!$B$4:$O$12,MATCH(Stammdaten!$F$19,Kostensaetze!$A$4:$A$12,0),MATCH(Stammdaten!F25,Kostensaetze!$B$3:$O$3,0))</f>
        <v>#N/A</v>
      </c>
      <c r="F10" s="191"/>
      <c r="G10" s="8"/>
      <c r="H10" s="169" t="s">
        <v>23</v>
      </c>
      <c r="I10" s="169"/>
      <c r="J10" s="170" t="e">
        <f>A10*E10</f>
        <v>#N/A</v>
      </c>
      <c r="K10" s="170"/>
      <c r="L10" s="171"/>
      <c r="M10" s="16"/>
      <c r="N10" s="143" t="s">
        <v>29</v>
      </c>
      <c r="O10" s="144"/>
      <c r="P10" s="144"/>
      <c r="Q10" s="144"/>
      <c r="R10" s="144"/>
      <c r="S10" s="144"/>
      <c r="T10" s="144"/>
      <c r="U10" s="214" t="s">
        <v>23</v>
      </c>
      <c r="V10" s="214"/>
      <c r="W10" s="215" t="str">
        <f>Positionszusammenfassung!W63</f>
        <v/>
      </c>
      <c r="X10" s="215"/>
      <c r="Y10" s="216"/>
    </row>
    <row r="11" spans="1:25" ht="13" x14ac:dyDescent="0.15">
      <c r="A11" s="17" t="s">
        <v>25</v>
      </c>
      <c r="B11" s="16"/>
      <c r="C11" s="16"/>
      <c r="D11" s="16"/>
      <c r="E11" s="16"/>
      <c r="F11" s="16"/>
      <c r="G11" s="16"/>
      <c r="H11" s="16"/>
      <c r="I11" s="16"/>
      <c r="J11" s="16"/>
      <c r="K11" s="16"/>
      <c r="L11" s="18"/>
      <c r="M11" s="1"/>
      <c r="N11" s="143" t="s">
        <v>30</v>
      </c>
      <c r="O11" s="144"/>
      <c r="P11" s="144"/>
      <c r="Q11" s="144"/>
      <c r="R11" s="144"/>
      <c r="S11" s="144"/>
      <c r="T11" s="144"/>
      <c r="U11" s="214" t="s">
        <v>23</v>
      </c>
      <c r="V11" s="214"/>
      <c r="W11" s="215" t="str">
        <f>Positionszusammenfassung!W119</f>
        <v/>
      </c>
      <c r="X11" s="215"/>
      <c r="Y11" s="216"/>
    </row>
    <row r="12" spans="1:25" ht="13" x14ac:dyDescent="0.15">
      <c r="A12" s="10">
        <f>A10</f>
        <v>0</v>
      </c>
      <c r="B12" s="8" t="s">
        <v>26</v>
      </c>
      <c r="C12" s="9" t="s">
        <v>24</v>
      </c>
      <c r="D12" s="8" t="s">
        <v>23</v>
      </c>
      <c r="E12" s="191" t="e">
        <f>INDEX(Kostensaetze!$B$16:$O$24,MATCH(Stammdaten!$F$19,Kostensaetze!$A$16:$A$24,0),MATCH(Stammdaten!F25,Kostensaetze!$B$15:$O$15,0))</f>
        <v>#N/A</v>
      </c>
      <c r="F12" s="191"/>
      <c r="G12" s="8"/>
      <c r="H12" s="169" t="s">
        <v>23</v>
      </c>
      <c r="I12" s="169" t="s">
        <v>23</v>
      </c>
      <c r="J12" s="170" t="e">
        <f>A12*E12</f>
        <v>#N/A</v>
      </c>
      <c r="K12" s="170"/>
      <c r="L12" s="171"/>
      <c r="M12" s="16"/>
      <c r="N12" s="143" t="s">
        <v>31</v>
      </c>
      <c r="O12" s="144"/>
      <c r="P12" s="144"/>
      <c r="Q12" s="144"/>
      <c r="R12" s="144"/>
      <c r="S12" s="144"/>
      <c r="T12" s="144"/>
      <c r="U12" s="214" t="s">
        <v>23</v>
      </c>
      <c r="V12" s="214"/>
      <c r="W12" s="215" t="str">
        <f>Positionszusammenfassung!W175</f>
        <v/>
      </c>
      <c r="X12" s="215"/>
      <c r="Y12" s="216"/>
    </row>
    <row r="13" spans="1:25" ht="13" x14ac:dyDescent="0.15">
      <c r="A13" s="17" t="s">
        <v>27</v>
      </c>
      <c r="B13" s="16"/>
      <c r="C13" s="16"/>
      <c r="D13" s="16"/>
      <c r="E13" s="16"/>
      <c r="F13" s="16"/>
      <c r="G13" s="16"/>
      <c r="H13" s="16"/>
      <c r="I13" s="16"/>
      <c r="J13" s="16"/>
      <c r="K13" s="16"/>
      <c r="L13" s="18"/>
      <c r="M13" s="1"/>
      <c r="N13" s="143" t="s">
        <v>32</v>
      </c>
      <c r="O13" s="144"/>
      <c r="P13" s="144"/>
      <c r="Q13" s="144"/>
      <c r="R13" s="144"/>
      <c r="S13" s="144"/>
      <c r="T13" s="144"/>
      <c r="U13" s="214" t="s">
        <v>23</v>
      </c>
      <c r="V13" s="214"/>
      <c r="W13" s="215" t="str">
        <f>Positionszusammenfassung!W231</f>
        <v/>
      </c>
      <c r="X13" s="215"/>
      <c r="Y13" s="216"/>
    </row>
    <row r="14" spans="1:25" ht="13" x14ac:dyDescent="0.15">
      <c r="A14" s="11">
        <f>Stammdaten!L28</f>
        <v>0</v>
      </c>
      <c r="B14" s="7" t="s">
        <v>54</v>
      </c>
      <c r="C14" s="12" t="s">
        <v>24</v>
      </c>
      <c r="D14" s="7" t="s">
        <v>23</v>
      </c>
      <c r="E14" s="190" t="e">
        <f>E10+E12</f>
        <v>#N/A</v>
      </c>
      <c r="F14" s="190"/>
      <c r="G14" s="7"/>
      <c r="H14" s="163" t="s">
        <v>23</v>
      </c>
      <c r="I14" s="163" t="s">
        <v>23</v>
      </c>
      <c r="J14" s="164" t="e">
        <f>A14*E14</f>
        <v>#N/A</v>
      </c>
      <c r="K14" s="164"/>
      <c r="L14" s="165"/>
      <c r="M14" s="1"/>
      <c r="N14" s="143" t="s">
        <v>33</v>
      </c>
      <c r="O14" s="144"/>
      <c r="P14" s="144"/>
      <c r="Q14" s="144"/>
      <c r="R14" s="144"/>
      <c r="S14" s="144"/>
      <c r="T14" s="144"/>
      <c r="U14" s="214" t="s">
        <v>23</v>
      </c>
      <c r="V14" s="214"/>
      <c r="W14" s="215" t="str">
        <f>Positionszusammenfassung!W287</f>
        <v/>
      </c>
      <c r="X14" s="215"/>
      <c r="Y14" s="216"/>
    </row>
    <row r="15" spans="1:25" ht="13" x14ac:dyDescent="0.15">
      <c r="A15" s="140" t="s">
        <v>43</v>
      </c>
      <c r="B15" s="141"/>
      <c r="C15" s="141"/>
      <c r="D15" s="141"/>
      <c r="E15" s="141"/>
      <c r="F15" s="141"/>
      <c r="G15" s="141"/>
      <c r="H15" s="163" t="s">
        <v>23</v>
      </c>
      <c r="I15" s="163"/>
      <c r="J15" s="138"/>
      <c r="K15" s="138"/>
      <c r="L15" s="139"/>
      <c r="M15" s="1"/>
      <c r="N15" s="143" t="s">
        <v>34</v>
      </c>
      <c r="O15" s="144"/>
      <c r="P15" s="144"/>
      <c r="Q15" s="144"/>
      <c r="R15" s="144"/>
      <c r="S15" s="144"/>
      <c r="T15" s="144"/>
      <c r="U15" s="214" t="s">
        <v>23</v>
      </c>
      <c r="V15" s="214"/>
      <c r="W15" s="215" t="str">
        <f>Positionszusammenfassung!W343</f>
        <v/>
      </c>
      <c r="X15" s="215"/>
      <c r="Y15" s="216"/>
    </row>
    <row r="16" spans="1:25" ht="13.5" customHeight="1" thickBot="1" x14ac:dyDescent="0.2">
      <c r="A16" s="140" t="s">
        <v>28</v>
      </c>
      <c r="B16" s="141"/>
      <c r="C16" s="141"/>
      <c r="D16" s="141"/>
      <c r="E16" s="141"/>
      <c r="F16" s="141"/>
      <c r="G16" s="141"/>
      <c r="H16" s="142" t="s">
        <v>23</v>
      </c>
      <c r="I16" s="142"/>
      <c r="J16" s="136" t="e">
        <f>SUM(J14,J12,J10,J15)</f>
        <v>#N/A</v>
      </c>
      <c r="K16" s="136"/>
      <c r="L16" s="137"/>
      <c r="M16" s="1"/>
      <c r="N16" s="143" t="s">
        <v>35</v>
      </c>
      <c r="O16" s="144"/>
      <c r="P16" s="144"/>
      <c r="Q16" s="144"/>
      <c r="R16" s="144"/>
      <c r="S16" s="144"/>
      <c r="T16" s="144"/>
      <c r="U16" s="214" t="s">
        <v>23</v>
      </c>
      <c r="V16" s="214"/>
      <c r="W16" s="215" t="str">
        <f>Positionszusammenfassung!W399</f>
        <v/>
      </c>
      <c r="X16" s="215"/>
      <c r="Y16" s="216"/>
    </row>
    <row r="17" spans="1:25" ht="14" thickTop="1" x14ac:dyDescent="0.15">
      <c r="A17" s="1"/>
      <c r="B17" s="1"/>
      <c r="C17" s="1"/>
      <c r="D17" s="1"/>
      <c r="E17" s="1"/>
      <c r="F17" s="1"/>
      <c r="G17" s="1"/>
      <c r="H17" s="1"/>
      <c r="I17" s="1"/>
      <c r="J17" s="1"/>
      <c r="K17" s="1"/>
      <c r="L17" s="1"/>
      <c r="M17" s="1"/>
      <c r="N17" s="143" t="s">
        <v>37</v>
      </c>
      <c r="O17" s="144"/>
      <c r="P17" s="144"/>
      <c r="Q17" s="144"/>
      <c r="R17" s="144"/>
      <c r="S17" s="144"/>
      <c r="T17" s="144"/>
      <c r="U17" s="214" t="s">
        <v>23</v>
      </c>
      <c r="V17" s="214"/>
      <c r="W17" s="215" t="str">
        <f>Positionszusammenfassung!W455</f>
        <v/>
      </c>
      <c r="X17" s="215"/>
      <c r="Y17" s="216"/>
    </row>
    <row r="18" spans="1:25" ht="13" x14ac:dyDescent="0.15">
      <c r="A18" s="151" t="s">
        <v>44</v>
      </c>
      <c r="B18" s="151"/>
      <c r="C18" s="151"/>
      <c r="D18" s="151"/>
      <c r="E18" s="151"/>
      <c r="F18" s="151"/>
      <c r="G18" s="151"/>
      <c r="H18" s="151"/>
      <c r="I18" s="151"/>
      <c r="J18" s="151"/>
      <c r="K18" s="151"/>
      <c r="L18" s="151"/>
      <c r="M18" s="1"/>
      <c r="N18" s="143" t="s">
        <v>38</v>
      </c>
      <c r="O18" s="144"/>
      <c r="P18" s="144"/>
      <c r="Q18" s="144"/>
      <c r="R18" s="144"/>
      <c r="S18" s="144"/>
      <c r="T18" s="144"/>
      <c r="U18" s="214" t="s">
        <v>23</v>
      </c>
      <c r="V18" s="214"/>
      <c r="W18" s="215" t="str">
        <f>Positionszusammenfassung!W511</f>
        <v/>
      </c>
      <c r="X18" s="215"/>
      <c r="Y18" s="216"/>
    </row>
    <row r="19" spans="1:25" ht="13" x14ac:dyDescent="0.15">
      <c r="A19" s="155"/>
      <c r="B19" s="156"/>
      <c r="C19" s="156"/>
      <c r="D19" s="156"/>
      <c r="E19" s="156"/>
      <c r="F19" s="156"/>
      <c r="G19" s="156"/>
      <c r="H19" s="156"/>
      <c r="I19" s="156"/>
      <c r="J19" s="156"/>
      <c r="K19" s="156"/>
      <c r="L19" s="157"/>
      <c r="M19" s="1"/>
      <c r="N19" s="143" t="s">
        <v>39</v>
      </c>
      <c r="O19" s="144"/>
      <c r="P19" s="144"/>
      <c r="Q19" s="144"/>
      <c r="R19" s="144"/>
      <c r="S19" s="144"/>
      <c r="T19" s="144"/>
      <c r="U19" s="214" t="s">
        <v>23</v>
      </c>
      <c r="V19" s="214"/>
      <c r="W19" s="215" t="str">
        <f>Positionszusammenfassung!W567</f>
        <v/>
      </c>
      <c r="X19" s="215"/>
      <c r="Y19" s="216"/>
    </row>
    <row r="20" spans="1:25" ht="13" x14ac:dyDescent="0.15">
      <c r="A20" s="158"/>
      <c r="B20" s="159"/>
      <c r="C20" s="159"/>
      <c r="D20" s="159"/>
      <c r="E20" s="159"/>
      <c r="F20" s="159"/>
      <c r="G20" s="159"/>
      <c r="H20" s="159"/>
      <c r="I20" s="159"/>
      <c r="J20" s="159"/>
      <c r="K20" s="159"/>
      <c r="L20" s="160"/>
      <c r="M20" s="1"/>
      <c r="N20" s="143" t="s">
        <v>40</v>
      </c>
      <c r="O20" s="144"/>
      <c r="P20" s="144"/>
      <c r="Q20" s="144"/>
      <c r="R20" s="144"/>
      <c r="S20" s="144"/>
      <c r="T20" s="144"/>
      <c r="U20" s="214" t="s">
        <v>23</v>
      </c>
      <c r="V20" s="214"/>
      <c r="W20" s="215" t="str">
        <f>Positionszusammenfassung!W623</f>
        <v/>
      </c>
      <c r="X20" s="215"/>
      <c r="Y20" s="216"/>
    </row>
    <row r="21" spans="1:25" ht="13" x14ac:dyDescent="0.15">
      <c r="A21" s="158"/>
      <c r="B21" s="159"/>
      <c r="C21" s="159"/>
      <c r="D21" s="159"/>
      <c r="E21" s="159"/>
      <c r="F21" s="159"/>
      <c r="G21" s="159"/>
      <c r="H21" s="159"/>
      <c r="I21" s="159"/>
      <c r="J21" s="159"/>
      <c r="K21" s="159"/>
      <c r="L21" s="160"/>
      <c r="M21" s="1"/>
      <c r="N21" s="235" t="s">
        <v>158</v>
      </c>
      <c r="O21" s="236"/>
      <c r="P21" s="236"/>
      <c r="Q21" s="236"/>
      <c r="R21" s="236"/>
      <c r="S21" s="236"/>
      <c r="T21" s="236"/>
      <c r="U21" s="237" t="s">
        <v>23</v>
      </c>
      <c r="V21" s="237"/>
      <c r="W21" s="238">
        <f>Hilfsmittel!W70</f>
        <v>0</v>
      </c>
      <c r="X21" s="238"/>
      <c r="Y21" s="239"/>
    </row>
    <row r="22" spans="1:25" ht="14" thickBot="1" x14ac:dyDescent="0.2">
      <c r="A22" s="161"/>
      <c r="B22" s="135"/>
      <c r="C22" s="135"/>
      <c r="D22" s="135"/>
      <c r="E22" s="135"/>
      <c r="F22" s="135"/>
      <c r="G22" s="135"/>
      <c r="H22" s="135"/>
      <c r="I22" s="135"/>
      <c r="J22" s="135"/>
      <c r="K22" s="135"/>
      <c r="L22" s="162"/>
      <c r="M22" s="1"/>
      <c r="N22" s="140" t="s">
        <v>41</v>
      </c>
      <c r="O22" s="141"/>
      <c r="P22" s="141"/>
      <c r="Q22" s="141"/>
      <c r="R22" s="141"/>
      <c r="S22" s="141"/>
      <c r="T22" s="141"/>
      <c r="U22" s="192" t="s">
        <v>23</v>
      </c>
      <c r="V22" s="192"/>
      <c r="W22" s="136">
        <f>SUM(W9:Y21)</f>
        <v>0</v>
      </c>
      <c r="X22" s="136"/>
      <c r="Y22" s="137"/>
    </row>
    <row r="23" spans="1:25" ht="14" thickTop="1" x14ac:dyDescent="0.15"/>
    <row r="24" spans="1:25" s="211" customFormat="1" ht="12.75" customHeight="1" x14ac:dyDescent="0.2">
      <c r="A24" s="211" t="s">
        <v>94</v>
      </c>
    </row>
    <row r="25" spans="1:25" s="211" customFormat="1" ht="12.75" customHeight="1" x14ac:dyDescent="0.2"/>
    <row r="26" spans="1:25" ht="13" x14ac:dyDescent="0.15"/>
    <row r="27" spans="1:25" ht="13" x14ac:dyDescent="0.15">
      <c r="A27" s="24" t="s">
        <v>79</v>
      </c>
      <c r="N27" s="133" t="s">
        <v>89</v>
      </c>
      <c r="O27" s="133"/>
      <c r="P27" s="133"/>
      <c r="Q27" s="133"/>
      <c r="R27" s="133"/>
      <c r="S27" s="133"/>
      <c r="T27" s="133"/>
      <c r="U27" s="133"/>
      <c r="V27" s="133"/>
      <c r="W27" s="133"/>
      <c r="X27" s="133"/>
      <c r="Y27" s="133"/>
    </row>
    <row r="28" spans="1:25" ht="13" x14ac:dyDescent="0.15">
      <c r="A28" s="166" t="s">
        <v>116</v>
      </c>
      <c r="B28" s="167"/>
      <c r="C28" s="167"/>
      <c r="D28" s="167"/>
      <c r="E28" s="167"/>
      <c r="F28" s="167"/>
      <c r="G28" s="167"/>
      <c r="H28" s="150" t="s">
        <v>23</v>
      </c>
      <c r="I28" s="150"/>
      <c r="J28" s="152" t="e">
        <f>$J$16</f>
        <v>#N/A</v>
      </c>
      <c r="K28" s="152"/>
      <c r="L28" s="153"/>
      <c r="N28" s="225" t="s">
        <v>83</v>
      </c>
      <c r="O28" s="226"/>
      <c r="P28" s="226"/>
      <c r="Q28" s="226"/>
      <c r="R28" s="226"/>
      <c r="S28" s="226"/>
      <c r="T28" s="226"/>
      <c r="U28" s="227" t="s">
        <v>90</v>
      </c>
      <c r="V28" s="227"/>
      <c r="W28" s="228" t="e">
        <f>Budget!J28</f>
        <v>#N/A</v>
      </c>
      <c r="X28" s="228"/>
      <c r="Y28" s="229"/>
    </row>
    <row r="29" spans="1:25" ht="13" x14ac:dyDescent="0.15">
      <c r="A29" s="168" t="s">
        <v>117</v>
      </c>
      <c r="B29" s="148"/>
      <c r="C29" s="148"/>
      <c r="D29" s="148"/>
      <c r="E29" s="148"/>
      <c r="F29" s="148"/>
      <c r="G29" s="148"/>
      <c r="H29" s="163" t="s">
        <v>23</v>
      </c>
      <c r="I29" s="163"/>
      <c r="J29" s="164">
        <f>$W$22</f>
        <v>0</v>
      </c>
      <c r="K29" s="164"/>
      <c r="L29" s="165"/>
      <c r="N29" s="220" t="s">
        <v>43</v>
      </c>
      <c r="O29" s="221"/>
      <c r="P29" s="221"/>
      <c r="Q29" s="221"/>
      <c r="R29" s="221"/>
      <c r="S29" s="221"/>
      <c r="T29" s="221"/>
      <c r="U29" s="222" t="s">
        <v>91</v>
      </c>
      <c r="V29" s="222"/>
      <c r="W29" s="223">
        <f>J15</f>
        <v>0</v>
      </c>
      <c r="X29" s="223"/>
      <c r="Y29" s="224"/>
    </row>
    <row r="30" spans="1:25" ht="14" thickBot="1" x14ac:dyDescent="0.2">
      <c r="A30" s="168" t="e">
        <f>IF(J30&lt;0,"Ausgabenüberschuss","Einnahmenüberschuss")</f>
        <v>#N/A</v>
      </c>
      <c r="B30" s="148"/>
      <c r="C30" s="148"/>
      <c r="D30" s="148"/>
      <c r="E30" s="148"/>
      <c r="F30" s="148"/>
      <c r="G30" s="148"/>
      <c r="H30" s="142" t="s">
        <v>23</v>
      </c>
      <c r="I30" s="142"/>
      <c r="J30" s="136" t="e">
        <f>J28-J29</f>
        <v>#N/A</v>
      </c>
      <c r="K30" s="136"/>
      <c r="L30" s="137"/>
      <c r="N30" s="220" t="s">
        <v>118</v>
      </c>
      <c r="O30" s="221"/>
      <c r="P30" s="221"/>
      <c r="Q30" s="221"/>
      <c r="R30" s="221"/>
      <c r="S30" s="221"/>
      <c r="T30" s="221"/>
      <c r="U30" s="222" t="s">
        <v>91</v>
      </c>
      <c r="V30" s="222"/>
      <c r="W30" s="241"/>
      <c r="X30" s="241"/>
      <c r="Y30" s="242"/>
    </row>
    <row r="31" spans="1:25" ht="14" thickTop="1" x14ac:dyDescent="0.15">
      <c r="A31" s="30"/>
      <c r="B31" s="30"/>
      <c r="C31" s="30"/>
      <c r="D31" s="30"/>
      <c r="E31" s="30"/>
      <c r="F31" s="30"/>
      <c r="G31" s="30"/>
      <c r="H31" s="31"/>
      <c r="I31" s="31"/>
      <c r="J31" s="32"/>
      <c r="K31" s="32"/>
      <c r="L31" s="32"/>
      <c r="N31" s="64" t="s">
        <v>41</v>
      </c>
      <c r="O31" s="65"/>
      <c r="P31" s="65"/>
      <c r="Q31" s="65"/>
      <c r="R31" s="65"/>
      <c r="S31" s="65"/>
      <c r="T31" s="65"/>
      <c r="U31" s="234" t="s">
        <v>92</v>
      </c>
      <c r="V31" s="234"/>
      <c r="W31" s="231">
        <f>W22</f>
        <v>0</v>
      </c>
      <c r="X31" s="231"/>
      <c r="Y31" s="248"/>
    </row>
    <row r="32" spans="1:25" ht="13" x14ac:dyDescent="0.15">
      <c r="A32" s="166" t="s">
        <v>98</v>
      </c>
      <c r="B32" s="167"/>
      <c r="C32" s="167"/>
      <c r="D32" s="167"/>
      <c r="E32" s="167"/>
      <c r="F32" s="167"/>
      <c r="G32" s="167"/>
      <c r="H32" s="167"/>
      <c r="I32" s="167"/>
      <c r="J32" s="167"/>
      <c r="K32" s="167"/>
      <c r="L32" s="193"/>
      <c r="N32" s="204" t="s">
        <v>93</v>
      </c>
      <c r="O32" s="205"/>
      <c r="P32" s="205"/>
      <c r="Q32" s="205"/>
      <c r="R32" s="205"/>
      <c r="S32" s="205"/>
      <c r="T32" s="205"/>
      <c r="U32" s="230" t="s">
        <v>23</v>
      </c>
      <c r="V32" s="230"/>
      <c r="W32" s="231" t="e">
        <f>SUM(W27:Y30)-W31</f>
        <v>#N/A</v>
      </c>
      <c r="X32" s="232"/>
      <c r="Y32" s="233"/>
    </row>
    <row r="33" spans="1:26" ht="13" x14ac:dyDescent="0.15">
      <c r="A33" s="168" t="s">
        <v>99</v>
      </c>
      <c r="B33" s="148"/>
      <c r="C33" s="148"/>
      <c r="D33" s="148"/>
      <c r="E33" s="148"/>
      <c r="F33" s="148"/>
      <c r="G33" s="148"/>
      <c r="H33" s="148"/>
      <c r="I33" s="148"/>
      <c r="J33" s="249"/>
      <c r="K33" s="249"/>
      <c r="L33" s="250"/>
      <c r="N33" s="244"/>
      <c r="O33" s="244"/>
      <c r="P33" s="244"/>
      <c r="Q33" s="244"/>
      <c r="R33" s="244"/>
      <c r="S33" s="244"/>
      <c r="T33" s="244"/>
      <c r="U33" s="203"/>
      <c r="V33" s="203"/>
      <c r="W33" s="152"/>
      <c r="X33" s="243"/>
      <c r="Y33" s="243"/>
    </row>
    <row r="34" spans="1:26" ht="13" x14ac:dyDescent="0.15">
      <c r="Z34" s="25"/>
    </row>
    <row r="35" spans="1:26" ht="13" x14ac:dyDescent="0.15"/>
    <row r="36" spans="1:26" ht="15" customHeight="1" x14ac:dyDescent="0.15">
      <c r="A36" s="178" t="s">
        <v>80</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80"/>
    </row>
    <row r="37" spans="1:26" ht="13" x14ac:dyDescent="0.15">
      <c r="A37" s="245"/>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7"/>
    </row>
    <row r="38" spans="1:26" ht="13" x14ac:dyDescent="0.15">
      <c r="A38" s="245"/>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7"/>
    </row>
    <row r="39" spans="1:26" ht="13" x14ac:dyDescent="0.15">
      <c r="A39" s="245"/>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7"/>
    </row>
    <row r="40" spans="1:26" ht="13" x14ac:dyDescent="0.15">
      <c r="A40" s="181" t="s">
        <v>81</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3"/>
    </row>
    <row r="41" spans="1:26" ht="3.75" customHeight="1" x14ac:dyDescent="0.15">
      <c r="A41" s="17"/>
      <c r="B41" s="16"/>
      <c r="C41" s="16"/>
      <c r="D41" s="16"/>
      <c r="E41" s="16"/>
      <c r="F41" s="16"/>
      <c r="G41" s="16"/>
      <c r="H41" s="16"/>
      <c r="I41" s="16"/>
      <c r="J41" s="16"/>
      <c r="K41" s="16"/>
      <c r="L41" s="16"/>
      <c r="M41" s="16"/>
      <c r="N41" s="16"/>
      <c r="O41" s="16"/>
      <c r="P41" s="16"/>
      <c r="Q41" s="16"/>
      <c r="R41" s="16"/>
      <c r="S41" s="16"/>
      <c r="T41" s="16"/>
      <c r="U41" s="16"/>
      <c r="V41" s="16"/>
      <c r="W41" s="16"/>
      <c r="X41" s="16"/>
      <c r="Y41" s="18"/>
    </row>
    <row r="42" spans="1:26" ht="13" x14ac:dyDescent="0.15">
      <c r="A42" s="184" t="s">
        <v>48</v>
      </c>
      <c r="B42" s="134"/>
      <c r="C42" s="134"/>
      <c r="D42" s="148"/>
      <c r="E42" s="148"/>
      <c r="F42" s="148"/>
      <c r="G42" s="148"/>
      <c r="H42" s="148"/>
      <c r="I42" s="148"/>
      <c r="J42" s="148"/>
      <c r="K42" s="148"/>
      <c r="L42" s="148"/>
      <c r="M42" s="16"/>
      <c r="N42" s="128" t="s">
        <v>49</v>
      </c>
      <c r="O42" s="128"/>
      <c r="P42" s="128"/>
      <c r="Q42" s="129"/>
      <c r="R42" s="129"/>
      <c r="S42" s="129"/>
      <c r="T42" s="129"/>
      <c r="U42" s="129"/>
      <c r="V42" s="129"/>
      <c r="W42" s="129"/>
      <c r="X42" s="129"/>
      <c r="Y42" s="240"/>
    </row>
    <row r="43" spans="1:26" ht="13" x14ac:dyDescent="0.15">
      <c r="A43" s="19"/>
      <c r="B43" s="20"/>
      <c r="C43" s="20"/>
      <c r="D43" s="20"/>
      <c r="E43" s="20"/>
      <c r="F43" s="20"/>
      <c r="G43" s="20"/>
      <c r="H43" s="20"/>
      <c r="I43" s="20"/>
      <c r="J43" s="20"/>
      <c r="K43" s="20"/>
      <c r="L43" s="20"/>
      <c r="M43" s="20"/>
      <c r="N43" s="20"/>
      <c r="O43" s="20"/>
      <c r="P43" s="20"/>
      <c r="Q43" s="20"/>
      <c r="R43" s="20"/>
      <c r="S43" s="20"/>
      <c r="T43" s="20"/>
      <c r="U43" s="20"/>
      <c r="V43" s="20"/>
      <c r="W43" s="20"/>
      <c r="X43" s="20"/>
      <c r="Y43" s="21"/>
    </row>
    <row r="44" spans="1:26" ht="13" x14ac:dyDescent="0.15">
      <c r="A44" s="1"/>
      <c r="B44" s="1"/>
      <c r="C44" s="1"/>
      <c r="D44" s="1"/>
      <c r="E44" s="1"/>
      <c r="F44" s="1"/>
      <c r="G44" s="1"/>
      <c r="H44" s="1"/>
      <c r="I44" s="1"/>
      <c r="J44" s="1"/>
      <c r="K44" s="1"/>
      <c r="L44" s="1"/>
      <c r="M44" s="1"/>
    </row>
    <row r="45" spans="1:26" ht="13" x14ac:dyDescent="0.15">
      <c r="A45" s="1"/>
      <c r="B45" s="1"/>
      <c r="C45" s="1"/>
      <c r="D45" s="1"/>
      <c r="E45" s="1"/>
      <c r="F45" s="1"/>
      <c r="G45" s="1"/>
      <c r="H45" s="1"/>
      <c r="I45" s="1"/>
      <c r="J45" s="1"/>
      <c r="K45" s="1"/>
      <c r="L45" s="1"/>
      <c r="M45" s="1"/>
    </row>
    <row r="46" spans="1:26" ht="13" x14ac:dyDescent="0.15">
      <c r="A46" s="2" t="s">
        <v>51</v>
      </c>
      <c r="B46" s="1"/>
      <c r="C46" s="1"/>
      <c r="D46" s="1"/>
      <c r="E46" s="1"/>
      <c r="F46" s="1"/>
      <c r="G46" s="1"/>
      <c r="H46" s="1"/>
      <c r="I46" s="1"/>
      <c r="J46" s="1"/>
      <c r="K46" s="1"/>
      <c r="L46" s="1"/>
      <c r="M46" s="1"/>
      <c r="N46" s="1"/>
      <c r="O46" s="1"/>
      <c r="P46" s="1"/>
      <c r="Q46" s="1"/>
      <c r="R46" s="1"/>
      <c r="S46" s="1"/>
      <c r="T46" s="1"/>
      <c r="U46" s="1"/>
      <c r="V46" s="1"/>
      <c r="W46" s="1"/>
      <c r="X46" s="1"/>
      <c r="Y46" s="1"/>
    </row>
    <row r="47" spans="1:26" ht="3.75" customHeight="1" x14ac:dyDescent="0.15">
      <c r="A47" s="2"/>
      <c r="B47" s="1"/>
      <c r="C47" s="1"/>
      <c r="D47" s="1"/>
      <c r="E47" s="1"/>
      <c r="F47" s="1"/>
      <c r="G47" s="1"/>
      <c r="H47" s="1"/>
      <c r="I47" s="1"/>
      <c r="J47" s="1"/>
      <c r="K47" s="1"/>
      <c r="L47" s="1"/>
      <c r="M47" s="1"/>
      <c r="N47" s="1"/>
      <c r="O47" s="1"/>
      <c r="P47" s="1"/>
      <c r="Q47" s="1"/>
      <c r="R47" s="1"/>
      <c r="S47" s="1"/>
      <c r="T47" s="1"/>
      <c r="U47" s="1"/>
      <c r="V47" s="1"/>
      <c r="W47" s="1"/>
      <c r="X47" s="1"/>
      <c r="Y47" s="1"/>
    </row>
    <row r="48" spans="1:26" ht="13" x14ac:dyDescent="0.15">
      <c r="A48" s="132" t="s">
        <v>119</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row>
    <row r="49" spans="1:25" ht="3.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row>
    <row r="50" spans="1:25" ht="13" x14ac:dyDescent="0.15">
      <c r="A50" s="134" t="s">
        <v>48</v>
      </c>
      <c r="B50" s="134"/>
      <c r="C50" s="134"/>
      <c r="D50" s="129"/>
      <c r="E50" s="129"/>
      <c r="F50" s="129"/>
      <c r="G50" s="129"/>
      <c r="H50" s="129"/>
      <c r="I50" s="129"/>
      <c r="J50" s="129"/>
      <c r="K50" s="129"/>
      <c r="L50" s="129"/>
      <c r="M50" s="16"/>
      <c r="N50" s="128" t="s">
        <v>49</v>
      </c>
      <c r="O50" s="128"/>
      <c r="P50" s="128"/>
      <c r="Q50" s="129"/>
      <c r="R50" s="129"/>
      <c r="S50" s="129"/>
      <c r="T50" s="129"/>
      <c r="U50" s="129"/>
      <c r="V50" s="129"/>
      <c r="W50" s="129"/>
      <c r="X50" s="129"/>
      <c r="Y50" s="129"/>
    </row>
    <row r="51" spans="1:25" ht="13" x14ac:dyDescent="0.15">
      <c r="A51" s="1"/>
      <c r="B51" s="1"/>
      <c r="C51" s="1"/>
      <c r="D51" s="1"/>
      <c r="E51" s="1"/>
      <c r="F51" s="1"/>
      <c r="G51" s="1"/>
      <c r="H51" s="1"/>
      <c r="I51" s="1"/>
      <c r="J51" s="1"/>
      <c r="K51" s="1"/>
      <c r="L51" s="1"/>
      <c r="M51" s="1"/>
      <c r="N51" s="1"/>
      <c r="O51" s="1"/>
      <c r="P51" s="1"/>
      <c r="Q51" s="1"/>
      <c r="R51" s="1"/>
      <c r="S51" s="1"/>
      <c r="T51" s="1"/>
      <c r="U51" s="1"/>
      <c r="V51" s="1"/>
      <c r="W51" s="1"/>
      <c r="X51" s="1"/>
      <c r="Y51" s="1"/>
    </row>
    <row r="52" spans="1:25" ht="13" x14ac:dyDescent="0.15">
      <c r="A52" s="132" t="s">
        <v>120</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row>
    <row r="53" spans="1:25" ht="3.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row>
    <row r="54" spans="1:25" ht="13" x14ac:dyDescent="0.15">
      <c r="A54" s="134" t="s">
        <v>48</v>
      </c>
      <c r="B54" s="134"/>
      <c r="C54" s="134"/>
      <c r="D54" s="129"/>
      <c r="E54" s="129"/>
      <c r="F54" s="129"/>
      <c r="G54" s="129"/>
      <c r="H54" s="129"/>
      <c r="I54" s="129"/>
      <c r="J54" s="129"/>
      <c r="K54" s="129"/>
      <c r="L54" s="129"/>
      <c r="M54" s="16"/>
      <c r="N54" s="128" t="s">
        <v>49</v>
      </c>
      <c r="O54" s="128"/>
      <c r="P54" s="128"/>
      <c r="Q54" s="129"/>
      <c r="R54" s="129"/>
      <c r="S54" s="129"/>
      <c r="T54" s="129"/>
      <c r="U54" s="129"/>
      <c r="V54" s="129"/>
      <c r="W54" s="129"/>
      <c r="X54" s="129"/>
      <c r="Y54" s="129"/>
    </row>
    <row r="55" spans="1:25" ht="13" x14ac:dyDescent="0.15">
      <c r="A55" s="1"/>
      <c r="B55" s="1"/>
      <c r="C55" s="1"/>
      <c r="D55" s="1"/>
      <c r="E55" s="1"/>
      <c r="F55" s="1"/>
      <c r="G55" s="1"/>
      <c r="H55" s="1"/>
      <c r="I55" s="1"/>
      <c r="J55" s="1"/>
      <c r="K55" s="1"/>
      <c r="L55" s="1"/>
      <c r="M55" s="1"/>
      <c r="N55" s="1"/>
      <c r="O55" s="1"/>
      <c r="P55" s="1"/>
      <c r="Q55" s="1"/>
      <c r="R55" s="1"/>
      <c r="S55" s="1"/>
      <c r="T55" s="1"/>
      <c r="U55" s="1"/>
      <c r="V55" s="1"/>
      <c r="W55" s="1"/>
      <c r="X55" s="1"/>
      <c r="Y55" s="1"/>
    </row>
    <row r="56" spans="1:25" ht="13" x14ac:dyDescent="0.15">
      <c r="A56" s="132" t="s">
        <v>121</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row>
    <row r="57" spans="1:25" ht="3.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row>
    <row r="58" spans="1:25" ht="13" x14ac:dyDescent="0.15">
      <c r="A58" s="134" t="s">
        <v>48</v>
      </c>
      <c r="B58" s="134"/>
      <c r="C58" s="134"/>
      <c r="D58" s="129"/>
      <c r="E58" s="129"/>
      <c r="F58" s="129"/>
      <c r="G58" s="129"/>
      <c r="H58" s="129"/>
      <c r="I58" s="129"/>
      <c r="J58" s="129"/>
      <c r="K58" s="129"/>
      <c r="L58" s="129"/>
      <c r="M58" s="16"/>
      <c r="N58" s="128" t="s">
        <v>49</v>
      </c>
      <c r="O58" s="128"/>
      <c r="P58" s="128"/>
      <c r="Q58" s="129"/>
      <c r="R58" s="129"/>
      <c r="S58" s="129"/>
      <c r="T58" s="129"/>
      <c r="U58" s="129"/>
      <c r="V58" s="129"/>
      <c r="W58" s="129"/>
      <c r="X58" s="129"/>
      <c r="Y58" s="129"/>
    </row>
    <row r="59" spans="1:25" ht="13" x14ac:dyDescent="0.15"/>
    <row r="60" spans="1:25" ht="13" x14ac:dyDescent="0.15"/>
    <row r="61" spans="1:25" ht="13" x14ac:dyDescent="0.15"/>
    <row r="62" spans="1:25" ht="13" x14ac:dyDescent="0.15"/>
    <row r="63" spans="1:25" ht="12.75" hidden="1" customHeight="1" x14ac:dyDescent="0.15"/>
    <row r="64" spans="1:25" ht="12.75" hidden="1" customHeight="1" x14ac:dyDescent="0.15"/>
    <row r="65" ht="12.75" hidden="1" customHeight="1" x14ac:dyDescent="0.15"/>
    <row r="66" ht="12.75" hidden="1" customHeight="1" x14ac:dyDescent="0.15"/>
    <row r="67" ht="12.75" hidden="1" customHeight="1" x14ac:dyDescent="0.15"/>
    <row r="68" ht="12.75" hidden="1" customHeight="1" x14ac:dyDescent="0.15"/>
    <row r="69" ht="12.75" hidden="1" customHeight="1" x14ac:dyDescent="0.15"/>
    <row r="70" ht="12.75" hidden="1" customHeight="1" x14ac:dyDescent="0.15"/>
    <row r="71" ht="12.75" hidden="1" customHeight="1" x14ac:dyDescent="0.15"/>
    <row r="72" ht="12.75" hidden="1" customHeight="1" x14ac:dyDescent="0.15"/>
  </sheetData>
  <sheetProtection selectLockedCells="1"/>
  <customSheetViews>
    <customSheetView guid="{3F1193AC-8CFD-4F99-A2A4-73EA963C5A09}" showPageBreaks="1" showGridLines="0" showRowCol="0" hiddenRows="1" hiddenColumns="1" view="pageLayout" showRuler="0">
      <selection activeCell="A19" sqref="A19:L22"/>
      <pageMargins left="0.70866141732283472" right="0.39370078740157483" top="0.39370078740157483" bottom="0.39370078740157483" header="0.31496062992125984" footer="0.31496062992125984"/>
      <pageSetup paperSize="9" orientation="portrait" r:id="rId1"/>
      <headerFooter>
        <oddHeader xml:space="preserve">&amp;C </oddHeader>
        <oddFooter xml:space="preserve">&amp;C </oddFooter>
      </headerFooter>
    </customSheetView>
  </customSheetViews>
  <mergeCells count="121">
    <mergeCell ref="A48:Y48"/>
    <mergeCell ref="A50:C50"/>
    <mergeCell ref="D50:L50"/>
    <mergeCell ref="N50:P50"/>
    <mergeCell ref="Q50:Y50"/>
    <mergeCell ref="N42:P42"/>
    <mergeCell ref="Q42:Y42"/>
    <mergeCell ref="U30:V30"/>
    <mergeCell ref="W30:Y30"/>
    <mergeCell ref="W33:Y33"/>
    <mergeCell ref="N33:T33"/>
    <mergeCell ref="U33:V33"/>
    <mergeCell ref="A36:Y36"/>
    <mergeCell ref="A40:Y40"/>
    <mergeCell ref="A42:C42"/>
    <mergeCell ref="A30:G30"/>
    <mergeCell ref="H30:I30"/>
    <mergeCell ref="A37:Y39"/>
    <mergeCell ref="D42:L42"/>
    <mergeCell ref="W31:Y31"/>
    <mergeCell ref="A32:L32"/>
    <mergeCell ref="A33:I33"/>
    <mergeCell ref="J33:L33"/>
    <mergeCell ref="N32:T32"/>
    <mergeCell ref="A56:Y56"/>
    <mergeCell ref="A58:C58"/>
    <mergeCell ref="D58:L58"/>
    <mergeCell ref="N58:P58"/>
    <mergeCell ref="Q58:Y58"/>
    <mergeCell ref="A52:Y52"/>
    <mergeCell ref="A54:C54"/>
    <mergeCell ref="D54:L54"/>
    <mergeCell ref="N54:P54"/>
    <mergeCell ref="Q54:Y54"/>
    <mergeCell ref="U32:V32"/>
    <mergeCell ref="W32:Y32"/>
    <mergeCell ref="J30:L30"/>
    <mergeCell ref="U31:V31"/>
    <mergeCell ref="N30:T30"/>
    <mergeCell ref="N20:T20"/>
    <mergeCell ref="U20:V20"/>
    <mergeCell ref="W20:Y20"/>
    <mergeCell ref="N18:T18"/>
    <mergeCell ref="N19:T19"/>
    <mergeCell ref="U19:V19"/>
    <mergeCell ref="W19:Y19"/>
    <mergeCell ref="N21:T21"/>
    <mergeCell ref="U21:V21"/>
    <mergeCell ref="W21:Y21"/>
    <mergeCell ref="N22:T22"/>
    <mergeCell ref="U22:V22"/>
    <mergeCell ref="W22:Y22"/>
    <mergeCell ref="A24:XFD25"/>
    <mergeCell ref="A28:G28"/>
    <mergeCell ref="H28:I28"/>
    <mergeCell ref="J28:L28"/>
    <mergeCell ref="N27:Y27"/>
    <mergeCell ref="A29:G29"/>
    <mergeCell ref="N29:T29"/>
    <mergeCell ref="U29:V29"/>
    <mergeCell ref="W29:Y29"/>
    <mergeCell ref="N28:T28"/>
    <mergeCell ref="H29:I29"/>
    <mergeCell ref="J29:L29"/>
    <mergeCell ref="U28:V28"/>
    <mergeCell ref="W28:Y28"/>
    <mergeCell ref="A19:L22"/>
    <mergeCell ref="W17:Y17"/>
    <mergeCell ref="U18:V18"/>
    <mergeCell ref="W18:Y18"/>
    <mergeCell ref="A15:G15"/>
    <mergeCell ref="H15:I15"/>
    <mergeCell ref="E14:F14"/>
    <mergeCell ref="H14:I14"/>
    <mergeCell ref="J14:L14"/>
    <mergeCell ref="U14:V14"/>
    <mergeCell ref="W14:Y14"/>
    <mergeCell ref="N14:T14"/>
    <mergeCell ref="J15:L15"/>
    <mergeCell ref="A16:G16"/>
    <mergeCell ref="N15:T15"/>
    <mergeCell ref="U15:V15"/>
    <mergeCell ref="W15:Y15"/>
    <mergeCell ref="H16:I16"/>
    <mergeCell ref="J16:L16"/>
    <mergeCell ref="N16:T16"/>
    <mergeCell ref="U16:V16"/>
    <mergeCell ref="W16:Y16"/>
    <mergeCell ref="N17:T17"/>
    <mergeCell ref="U17:V17"/>
    <mergeCell ref="A18:L18"/>
    <mergeCell ref="E12:F12"/>
    <mergeCell ref="H12:I12"/>
    <mergeCell ref="J12:L12"/>
    <mergeCell ref="U12:V12"/>
    <mergeCell ref="W12:Y12"/>
    <mergeCell ref="N12:T12"/>
    <mergeCell ref="W9:Y9"/>
    <mergeCell ref="U13:V13"/>
    <mergeCell ref="W13:Y13"/>
    <mergeCell ref="W10:Y10"/>
    <mergeCell ref="N10:T10"/>
    <mergeCell ref="E10:F10"/>
    <mergeCell ref="H10:I10"/>
    <mergeCell ref="J10:L10"/>
    <mergeCell ref="U10:V10"/>
    <mergeCell ref="N9:T9"/>
    <mergeCell ref="U9:V9"/>
    <mergeCell ref="N11:T11"/>
    <mergeCell ref="U11:V11"/>
    <mergeCell ref="W11:Y11"/>
    <mergeCell ref="N13:T13"/>
    <mergeCell ref="A1:R1"/>
    <mergeCell ref="S1:Y5"/>
    <mergeCell ref="A3:R3"/>
    <mergeCell ref="A4:R4"/>
    <mergeCell ref="A5:R5"/>
    <mergeCell ref="A6:R6"/>
    <mergeCell ref="A8:L8"/>
    <mergeCell ref="N8:Y8"/>
    <mergeCell ref="A2:Q2"/>
  </mergeCells>
  <pageMargins left="0.70866141732283472" right="0.39370078740157483" top="0.39370078740157483" bottom="0.39370078740157483" header="0.31496062992125984" footer="0.31496062992125984"/>
  <pageSetup paperSize="9" scale="93" orientation="portrait" r:id="rId2"/>
  <headerFooter>
    <oddHeader xml:space="preserve">&amp;C </oddHeader>
    <oddFooter xml:space="preserve">&amp;C </oddFooter>
  </headerFooter>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fitToPage="1"/>
  </sheetPr>
  <dimension ref="A1:Z672"/>
  <sheetViews>
    <sheetView showGridLines="0" showRowColHeaders="0" showRuler="0" showWhiteSpace="0" view="pageLayout" zoomScaleNormal="100" workbookViewId="0">
      <selection activeCell="A11" sqref="A11:B11"/>
    </sheetView>
  </sheetViews>
  <sheetFormatPr baseColWidth="10" defaultColWidth="0" defaultRowHeight="12" zeroHeight="1" x14ac:dyDescent="0.15"/>
  <cols>
    <col min="1" max="24" width="3.6640625" style="23" customWidth="1"/>
    <col min="25" max="25" width="3.33203125" style="23" customWidth="1"/>
    <col min="26" max="26" width="0.1640625" style="23" customWidth="1"/>
    <col min="27" max="16384" width="11.33203125" style="23" hidden="1"/>
  </cols>
  <sheetData>
    <row r="1" spans="1:25" customFormat="1" ht="15" x14ac:dyDescent="0.2">
      <c r="A1" s="131"/>
      <c r="B1" s="131"/>
      <c r="C1" s="131"/>
      <c r="D1" s="131"/>
      <c r="E1" s="131"/>
      <c r="F1" s="131"/>
      <c r="G1" s="131"/>
      <c r="H1" s="131"/>
      <c r="I1" s="131"/>
      <c r="J1" s="131"/>
      <c r="K1" s="131"/>
      <c r="L1" s="131"/>
      <c r="M1" s="131"/>
      <c r="N1" s="131"/>
      <c r="O1" s="131"/>
      <c r="P1" s="131"/>
      <c r="Q1" s="131"/>
      <c r="R1" s="131"/>
      <c r="S1" s="41"/>
      <c r="T1" s="41"/>
      <c r="U1" s="41"/>
      <c r="V1" s="41"/>
      <c r="W1" s="41"/>
      <c r="X1" s="41"/>
      <c r="Y1" s="41"/>
    </row>
    <row r="2" spans="1:25" s="26" customFormat="1" ht="16" x14ac:dyDescent="0.2">
      <c r="A2" s="127" t="s">
        <v>106</v>
      </c>
      <c r="B2" s="127"/>
      <c r="C2" s="127"/>
      <c r="D2" s="127"/>
      <c r="E2" s="127"/>
      <c r="F2" s="127"/>
      <c r="G2" s="127"/>
      <c r="H2" s="127"/>
      <c r="I2" s="127"/>
      <c r="J2" s="127"/>
      <c r="K2" s="127"/>
      <c r="L2" s="127"/>
      <c r="M2" s="127"/>
      <c r="N2" s="127"/>
      <c r="O2" s="127"/>
      <c r="P2" s="127"/>
      <c r="Q2" s="127"/>
      <c r="R2" s="27"/>
      <c r="S2" s="41"/>
      <c r="T2" s="41"/>
      <c r="U2" s="41"/>
      <c r="V2" s="41"/>
      <c r="W2" s="41"/>
      <c r="X2" s="41"/>
      <c r="Y2" s="41"/>
    </row>
    <row r="3" spans="1:25" customFormat="1" ht="15" x14ac:dyDescent="0.2">
      <c r="A3" s="133" t="str">
        <f>CONCATENATE("Zusammenfassung Belege Vorbereitungen, Höcks ",Stammdaten!F20)</f>
        <v xml:space="preserve">Zusammenfassung Belege Vorbereitungen, Höcks </v>
      </c>
      <c r="B3" s="133"/>
      <c r="C3" s="133"/>
      <c r="D3" s="133"/>
      <c r="E3" s="133"/>
      <c r="F3" s="133"/>
      <c r="G3" s="133"/>
      <c r="H3" s="133"/>
      <c r="I3" s="133"/>
      <c r="J3" s="133"/>
      <c r="K3" s="133"/>
      <c r="L3" s="133"/>
      <c r="M3" s="133"/>
      <c r="N3" s="133"/>
      <c r="O3" s="133"/>
      <c r="P3" s="133"/>
      <c r="Q3" s="133"/>
      <c r="R3" s="133"/>
      <c r="S3" s="41"/>
      <c r="T3" s="41"/>
      <c r="U3" s="41"/>
      <c r="V3" s="41"/>
      <c r="W3" s="41"/>
      <c r="X3" s="41"/>
      <c r="Y3" s="41"/>
    </row>
    <row r="4" spans="1:25" customFormat="1" ht="15" x14ac:dyDescent="0.2">
      <c r="A4" s="131"/>
      <c r="B4" s="131"/>
      <c r="C4" s="131"/>
      <c r="D4" s="131"/>
      <c r="E4" s="131"/>
      <c r="F4" s="131"/>
      <c r="G4" s="131"/>
      <c r="H4" s="131"/>
      <c r="I4" s="131"/>
      <c r="J4" s="131"/>
      <c r="K4" s="131"/>
      <c r="L4" s="131"/>
      <c r="M4" s="131"/>
      <c r="N4" s="131"/>
      <c r="O4" s="131"/>
      <c r="P4" s="131"/>
      <c r="Q4" s="131"/>
      <c r="R4" s="131"/>
      <c r="S4" s="41"/>
      <c r="T4" s="41"/>
      <c r="U4" s="41"/>
      <c r="V4" s="41"/>
      <c r="W4" s="41"/>
      <c r="X4" s="41"/>
      <c r="Y4" s="41"/>
    </row>
    <row r="5" spans="1:25" customFormat="1" ht="15" x14ac:dyDescent="0.2">
      <c r="A5" s="131"/>
      <c r="B5" s="131"/>
      <c r="C5" s="131"/>
      <c r="D5" s="131"/>
      <c r="E5" s="131"/>
      <c r="F5" s="131"/>
      <c r="G5" s="131"/>
      <c r="H5" s="131"/>
      <c r="I5" s="131"/>
      <c r="J5" s="131"/>
      <c r="K5" s="131"/>
      <c r="L5" s="131"/>
      <c r="M5" s="131"/>
      <c r="N5" s="131"/>
      <c r="O5" s="131"/>
      <c r="P5" s="131"/>
      <c r="Q5" s="131"/>
      <c r="R5" s="131"/>
      <c r="S5" s="41"/>
      <c r="T5" s="41"/>
      <c r="U5" s="41"/>
      <c r="V5" s="41"/>
      <c r="W5" s="41"/>
      <c r="X5" s="41"/>
      <c r="Y5" s="41"/>
    </row>
    <row r="6" spans="1:25" customFormat="1" ht="15" x14ac:dyDescent="0.2">
      <c r="A6" s="3"/>
      <c r="B6" s="3"/>
      <c r="C6" s="3"/>
      <c r="D6" s="3"/>
      <c r="E6" s="3"/>
      <c r="F6" s="3"/>
      <c r="G6" s="3"/>
      <c r="H6" s="3"/>
      <c r="I6" s="3"/>
      <c r="J6" s="3"/>
      <c r="K6" s="3"/>
      <c r="L6" s="3"/>
      <c r="M6" s="3"/>
      <c r="N6" s="3"/>
      <c r="O6" s="3"/>
      <c r="P6" s="3"/>
      <c r="Q6" s="3"/>
      <c r="R6" s="3"/>
      <c r="S6" s="3"/>
      <c r="T6" s="3"/>
      <c r="U6" s="3"/>
      <c r="V6" s="3"/>
      <c r="W6" s="3"/>
      <c r="X6" s="3"/>
      <c r="Y6" s="3"/>
    </row>
    <row r="7" spans="1:25" customFormat="1" ht="15" x14ac:dyDescent="0.2">
      <c r="A7" s="22"/>
      <c r="B7" s="22"/>
      <c r="C7" s="22"/>
      <c r="D7" s="22"/>
      <c r="E7" s="22"/>
      <c r="F7" s="22"/>
      <c r="G7" s="22"/>
      <c r="H7" s="22"/>
      <c r="I7" s="22"/>
      <c r="J7" s="258" t="s">
        <v>55</v>
      </c>
      <c r="K7" s="259"/>
      <c r="L7" s="259"/>
      <c r="M7" s="259"/>
      <c r="N7" s="259"/>
      <c r="O7" s="259"/>
      <c r="P7" s="259"/>
      <c r="Q7" s="259"/>
      <c r="R7" s="259"/>
      <c r="S7" s="259"/>
      <c r="T7" s="259"/>
      <c r="U7" s="260" t="s">
        <v>23</v>
      </c>
      <c r="V7" s="260"/>
      <c r="W7" s="266" t="str">
        <f>IF(SUM(T11:V56)=0,"",SUM(T11:V56))</f>
        <v/>
      </c>
      <c r="X7" s="266"/>
      <c r="Y7" s="267"/>
    </row>
    <row r="8" spans="1:25" s="4" customFormat="1" ht="11" x14ac:dyDescent="0.15">
      <c r="J8" s="261" t="s">
        <v>56</v>
      </c>
      <c r="K8" s="149"/>
      <c r="L8" s="149"/>
      <c r="M8" s="149"/>
      <c r="N8" s="149"/>
      <c r="O8" s="149"/>
      <c r="P8" s="149"/>
      <c r="Q8" s="149"/>
      <c r="R8" s="149"/>
      <c r="S8" s="149"/>
      <c r="T8" s="149"/>
      <c r="U8" s="230" t="s">
        <v>23</v>
      </c>
      <c r="V8" s="230"/>
      <c r="W8" s="268" t="str">
        <f>IF(W7="","",Budget!$W$9-W7)</f>
        <v/>
      </c>
      <c r="X8" s="269"/>
      <c r="Y8" s="270"/>
    </row>
    <row r="9" spans="1:25" customFormat="1" ht="15" x14ac:dyDescent="0.2"/>
    <row r="10" spans="1:25" s="1" customFormat="1" x14ac:dyDescent="0.15">
      <c r="A10" s="265" t="s">
        <v>58</v>
      </c>
      <c r="B10" s="265"/>
      <c r="C10" s="265" t="s">
        <v>59</v>
      </c>
      <c r="D10" s="265"/>
      <c r="E10" s="265"/>
      <c r="F10" s="265" t="s">
        <v>57</v>
      </c>
      <c r="G10" s="265"/>
      <c r="H10" s="265"/>
      <c r="I10" s="265"/>
      <c r="J10" s="265"/>
      <c r="K10" s="265"/>
      <c r="L10" s="265"/>
      <c r="M10" s="265"/>
      <c r="N10" s="265"/>
      <c r="O10" s="265"/>
      <c r="P10" s="265"/>
      <c r="Q10" s="265"/>
      <c r="R10" s="265"/>
      <c r="S10" s="265"/>
      <c r="T10" s="265" t="s">
        <v>60</v>
      </c>
      <c r="U10" s="265"/>
      <c r="V10" s="265"/>
      <c r="W10" s="265" t="s">
        <v>61</v>
      </c>
      <c r="X10" s="265"/>
      <c r="Y10" s="265"/>
    </row>
    <row r="11" spans="1:25" s="1" customFormat="1" x14ac:dyDescent="0.15">
      <c r="A11" s="262"/>
      <c r="B11" s="262"/>
      <c r="C11" s="263"/>
      <c r="D11" s="263"/>
      <c r="E11" s="263"/>
      <c r="F11" s="262"/>
      <c r="G11" s="262"/>
      <c r="H11" s="262"/>
      <c r="I11" s="262"/>
      <c r="J11" s="262"/>
      <c r="K11" s="262"/>
      <c r="L11" s="262"/>
      <c r="M11" s="262"/>
      <c r="N11" s="262"/>
      <c r="O11" s="262"/>
      <c r="P11" s="262"/>
      <c r="Q11" s="262"/>
      <c r="R11" s="262"/>
      <c r="S11" s="262"/>
      <c r="T11" s="262"/>
      <c r="U11" s="262"/>
      <c r="V11" s="262"/>
      <c r="W11" s="264" t="str">
        <f>IF(T11="","",T11)</f>
        <v/>
      </c>
      <c r="X11" s="264"/>
      <c r="Y11" s="264"/>
    </row>
    <row r="12" spans="1:25" s="1" customFormat="1" x14ac:dyDescent="0.15">
      <c r="A12" s="252"/>
      <c r="B12" s="252"/>
      <c r="C12" s="254"/>
      <c r="D12" s="254"/>
      <c r="E12" s="254"/>
      <c r="F12" s="252"/>
      <c r="G12" s="252"/>
      <c r="H12" s="252"/>
      <c r="I12" s="252"/>
      <c r="J12" s="252"/>
      <c r="K12" s="252"/>
      <c r="L12" s="252"/>
      <c r="M12" s="252"/>
      <c r="N12" s="252"/>
      <c r="O12" s="252"/>
      <c r="P12" s="252"/>
      <c r="Q12" s="252"/>
      <c r="R12" s="252"/>
      <c r="S12" s="252"/>
      <c r="T12" s="252"/>
      <c r="U12" s="252"/>
      <c r="V12" s="252"/>
      <c r="W12" s="253" t="str">
        <f>IF(OR(W11="",T12=""),"",W11+T12)</f>
        <v/>
      </c>
      <c r="X12" s="253"/>
      <c r="Y12" s="253"/>
    </row>
    <row r="13" spans="1:25" s="1" customFormat="1" x14ac:dyDescent="0.15">
      <c r="A13" s="252"/>
      <c r="B13" s="252"/>
      <c r="C13" s="254"/>
      <c r="D13" s="254"/>
      <c r="E13" s="254"/>
      <c r="F13" s="252"/>
      <c r="G13" s="252"/>
      <c r="H13" s="252"/>
      <c r="I13" s="252"/>
      <c r="J13" s="252"/>
      <c r="K13" s="252"/>
      <c r="L13" s="252"/>
      <c r="M13" s="252"/>
      <c r="N13" s="252"/>
      <c r="O13" s="252"/>
      <c r="P13" s="252"/>
      <c r="Q13" s="252"/>
      <c r="R13" s="252"/>
      <c r="S13" s="252"/>
      <c r="T13" s="252"/>
      <c r="U13" s="252"/>
      <c r="V13" s="252"/>
      <c r="W13" s="253" t="str">
        <f t="shared" ref="W13:W56" si="0">IF(OR(W12="",T13=""),"",W12+T13)</f>
        <v/>
      </c>
      <c r="X13" s="253"/>
      <c r="Y13" s="253"/>
    </row>
    <row r="14" spans="1:25" s="1" customFormat="1" x14ac:dyDescent="0.15">
      <c r="A14" s="252"/>
      <c r="B14" s="252"/>
      <c r="C14" s="254"/>
      <c r="D14" s="254"/>
      <c r="E14" s="254"/>
      <c r="F14" s="252"/>
      <c r="G14" s="252"/>
      <c r="H14" s="252"/>
      <c r="I14" s="252"/>
      <c r="J14" s="252"/>
      <c r="K14" s="252"/>
      <c r="L14" s="252"/>
      <c r="M14" s="252"/>
      <c r="N14" s="252"/>
      <c r="O14" s="252"/>
      <c r="P14" s="252"/>
      <c r="Q14" s="252"/>
      <c r="R14" s="252"/>
      <c r="S14" s="252"/>
      <c r="T14" s="252"/>
      <c r="U14" s="252"/>
      <c r="V14" s="252"/>
      <c r="W14" s="253" t="str">
        <f t="shared" si="0"/>
        <v/>
      </c>
      <c r="X14" s="253"/>
      <c r="Y14" s="253"/>
    </row>
    <row r="15" spans="1:25" s="1" customFormat="1" x14ac:dyDescent="0.15">
      <c r="A15" s="252"/>
      <c r="B15" s="252"/>
      <c r="C15" s="254"/>
      <c r="D15" s="254"/>
      <c r="E15" s="254"/>
      <c r="F15" s="252"/>
      <c r="G15" s="252"/>
      <c r="H15" s="252"/>
      <c r="I15" s="252"/>
      <c r="J15" s="252"/>
      <c r="K15" s="252"/>
      <c r="L15" s="252"/>
      <c r="M15" s="252"/>
      <c r="N15" s="252"/>
      <c r="O15" s="252"/>
      <c r="P15" s="252"/>
      <c r="Q15" s="252"/>
      <c r="R15" s="252"/>
      <c r="S15" s="252"/>
      <c r="T15" s="252"/>
      <c r="U15" s="252"/>
      <c r="V15" s="252"/>
      <c r="W15" s="253" t="str">
        <f t="shared" si="0"/>
        <v/>
      </c>
      <c r="X15" s="253"/>
      <c r="Y15" s="253"/>
    </row>
    <row r="16" spans="1:25" s="1" customFormat="1" x14ac:dyDescent="0.15">
      <c r="A16" s="252"/>
      <c r="B16" s="252"/>
      <c r="C16" s="254"/>
      <c r="D16" s="254"/>
      <c r="E16" s="254"/>
      <c r="F16" s="252"/>
      <c r="G16" s="252"/>
      <c r="H16" s="252"/>
      <c r="I16" s="252"/>
      <c r="J16" s="252"/>
      <c r="K16" s="252"/>
      <c r="L16" s="252"/>
      <c r="M16" s="252"/>
      <c r="N16" s="252"/>
      <c r="O16" s="252"/>
      <c r="P16" s="252"/>
      <c r="Q16" s="252"/>
      <c r="R16" s="252"/>
      <c r="S16" s="252"/>
      <c r="T16" s="252"/>
      <c r="U16" s="252"/>
      <c r="V16" s="252"/>
      <c r="W16" s="253" t="str">
        <f t="shared" si="0"/>
        <v/>
      </c>
      <c r="X16" s="253"/>
      <c r="Y16" s="253"/>
    </row>
    <row r="17" spans="1:25" s="1" customFormat="1" x14ac:dyDescent="0.15">
      <c r="A17" s="252"/>
      <c r="B17" s="252"/>
      <c r="C17" s="254"/>
      <c r="D17" s="254"/>
      <c r="E17" s="254"/>
      <c r="F17" s="252"/>
      <c r="G17" s="252"/>
      <c r="H17" s="252"/>
      <c r="I17" s="252"/>
      <c r="J17" s="252"/>
      <c r="K17" s="252"/>
      <c r="L17" s="252"/>
      <c r="M17" s="252"/>
      <c r="N17" s="252"/>
      <c r="O17" s="252"/>
      <c r="P17" s="252"/>
      <c r="Q17" s="252"/>
      <c r="R17" s="252"/>
      <c r="S17" s="252"/>
      <c r="T17" s="252"/>
      <c r="U17" s="252"/>
      <c r="V17" s="252"/>
      <c r="W17" s="253" t="str">
        <f t="shared" si="0"/>
        <v/>
      </c>
      <c r="X17" s="253"/>
      <c r="Y17" s="253"/>
    </row>
    <row r="18" spans="1:25" s="1" customFormat="1" x14ac:dyDescent="0.15">
      <c r="A18" s="252"/>
      <c r="B18" s="252"/>
      <c r="C18" s="254"/>
      <c r="D18" s="254"/>
      <c r="E18" s="254"/>
      <c r="F18" s="252"/>
      <c r="G18" s="252"/>
      <c r="H18" s="252"/>
      <c r="I18" s="252"/>
      <c r="J18" s="252"/>
      <c r="K18" s="252"/>
      <c r="L18" s="252"/>
      <c r="M18" s="252"/>
      <c r="N18" s="252"/>
      <c r="O18" s="252"/>
      <c r="P18" s="252"/>
      <c r="Q18" s="252"/>
      <c r="R18" s="252"/>
      <c r="S18" s="252"/>
      <c r="T18" s="252"/>
      <c r="U18" s="252"/>
      <c r="V18" s="252"/>
      <c r="W18" s="253" t="str">
        <f t="shared" si="0"/>
        <v/>
      </c>
      <c r="X18" s="253"/>
      <c r="Y18" s="253"/>
    </row>
    <row r="19" spans="1:25" s="1" customFormat="1" x14ac:dyDescent="0.15">
      <c r="A19" s="252"/>
      <c r="B19" s="252"/>
      <c r="C19" s="254"/>
      <c r="D19" s="254"/>
      <c r="E19" s="254"/>
      <c r="F19" s="252"/>
      <c r="G19" s="252"/>
      <c r="H19" s="252"/>
      <c r="I19" s="252"/>
      <c r="J19" s="252"/>
      <c r="K19" s="252"/>
      <c r="L19" s="252"/>
      <c r="M19" s="252"/>
      <c r="N19" s="252"/>
      <c r="O19" s="252"/>
      <c r="P19" s="252"/>
      <c r="Q19" s="252"/>
      <c r="R19" s="252"/>
      <c r="S19" s="252"/>
      <c r="T19" s="252"/>
      <c r="U19" s="252"/>
      <c r="V19" s="252"/>
      <c r="W19" s="253" t="str">
        <f t="shared" si="0"/>
        <v/>
      </c>
      <c r="X19" s="253"/>
      <c r="Y19" s="253"/>
    </row>
    <row r="20" spans="1:25" s="1" customFormat="1" x14ac:dyDescent="0.15">
      <c r="A20" s="252"/>
      <c r="B20" s="252"/>
      <c r="C20" s="254"/>
      <c r="D20" s="254"/>
      <c r="E20" s="254"/>
      <c r="F20" s="252"/>
      <c r="G20" s="252"/>
      <c r="H20" s="252"/>
      <c r="I20" s="252"/>
      <c r="J20" s="252"/>
      <c r="K20" s="252"/>
      <c r="L20" s="252"/>
      <c r="M20" s="252"/>
      <c r="N20" s="252"/>
      <c r="O20" s="252"/>
      <c r="P20" s="252"/>
      <c r="Q20" s="252"/>
      <c r="R20" s="252"/>
      <c r="S20" s="252"/>
      <c r="T20" s="252"/>
      <c r="U20" s="252"/>
      <c r="V20" s="252"/>
      <c r="W20" s="253" t="str">
        <f t="shared" si="0"/>
        <v/>
      </c>
      <c r="X20" s="253"/>
      <c r="Y20" s="253"/>
    </row>
    <row r="21" spans="1:25" s="1" customFormat="1" x14ac:dyDescent="0.15">
      <c r="A21" s="252"/>
      <c r="B21" s="252"/>
      <c r="C21" s="254"/>
      <c r="D21" s="254"/>
      <c r="E21" s="254"/>
      <c r="F21" s="252"/>
      <c r="G21" s="252"/>
      <c r="H21" s="252"/>
      <c r="I21" s="252"/>
      <c r="J21" s="252"/>
      <c r="K21" s="252"/>
      <c r="L21" s="252"/>
      <c r="M21" s="252"/>
      <c r="N21" s="252"/>
      <c r="O21" s="252"/>
      <c r="P21" s="252"/>
      <c r="Q21" s="252"/>
      <c r="R21" s="252"/>
      <c r="S21" s="252"/>
      <c r="T21" s="252"/>
      <c r="U21" s="252"/>
      <c r="V21" s="252"/>
      <c r="W21" s="253" t="str">
        <f t="shared" si="0"/>
        <v/>
      </c>
      <c r="X21" s="253"/>
      <c r="Y21" s="253"/>
    </row>
    <row r="22" spans="1:25" s="1" customFormat="1" x14ac:dyDescent="0.15">
      <c r="A22" s="252"/>
      <c r="B22" s="252"/>
      <c r="C22" s="254"/>
      <c r="D22" s="254"/>
      <c r="E22" s="254"/>
      <c r="F22" s="252"/>
      <c r="G22" s="252"/>
      <c r="H22" s="252"/>
      <c r="I22" s="252"/>
      <c r="J22" s="252"/>
      <c r="K22" s="252"/>
      <c r="L22" s="252"/>
      <c r="M22" s="252"/>
      <c r="N22" s="252"/>
      <c r="O22" s="252"/>
      <c r="P22" s="252"/>
      <c r="Q22" s="252"/>
      <c r="R22" s="252"/>
      <c r="S22" s="252"/>
      <c r="T22" s="252"/>
      <c r="U22" s="252"/>
      <c r="V22" s="252"/>
      <c r="W22" s="253" t="str">
        <f t="shared" si="0"/>
        <v/>
      </c>
      <c r="X22" s="253"/>
      <c r="Y22" s="253"/>
    </row>
    <row r="23" spans="1:25" s="1" customFormat="1" x14ac:dyDescent="0.15">
      <c r="A23" s="252"/>
      <c r="B23" s="252"/>
      <c r="C23" s="254"/>
      <c r="D23" s="254"/>
      <c r="E23" s="254"/>
      <c r="F23" s="252"/>
      <c r="G23" s="252"/>
      <c r="H23" s="252"/>
      <c r="I23" s="252"/>
      <c r="J23" s="252"/>
      <c r="K23" s="252"/>
      <c r="L23" s="252"/>
      <c r="M23" s="252"/>
      <c r="N23" s="252"/>
      <c r="O23" s="252"/>
      <c r="P23" s="252"/>
      <c r="Q23" s="252"/>
      <c r="R23" s="252"/>
      <c r="S23" s="252"/>
      <c r="T23" s="252"/>
      <c r="U23" s="252"/>
      <c r="V23" s="252"/>
      <c r="W23" s="253" t="str">
        <f t="shared" si="0"/>
        <v/>
      </c>
      <c r="X23" s="253"/>
      <c r="Y23" s="253"/>
    </row>
    <row r="24" spans="1:25" s="1" customFormat="1" x14ac:dyDescent="0.15">
      <c r="A24" s="252"/>
      <c r="B24" s="252"/>
      <c r="C24" s="254"/>
      <c r="D24" s="254"/>
      <c r="E24" s="254"/>
      <c r="F24" s="252"/>
      <c r="G24" s="252"/>
      <c r="H24" s="252"/>
      <c r="I24" s="252"/>
      <c r="J24" s="252"/>
      <c r="K24" s="252"/>
      <c r="L24" s="252"/>
      <c r="M24" s="252"/>
      <c r="N24" s="252"/>
      <c r="O24" s="252"/>
      <c r="P24" s="252"/>
      <c r="Q24" s="252"/>
      <c r="R24" s="252"/>
      <c r="S24" s="252"/>
      <c r="T24" s="252"/>
      <c r="U24" s="252"/>
      <c r="V24" s="252"/>
      <c r="W24" s="253" t="str">
        <f t="shared" si="0"/>
        <v/>
      </c>
      <c r="X24" s="253"/>
      <c r="Y24" s="253"/>
    </row>
    <row r="25" spans="1:25" s="1" customFormat="1" x14ac:dyDescent="0.15">
      <c r="A25" s="252"/>
      <c r="B25" s="252"/>
      <c r="C25" s="254"/>
      <c r="D25" s="254"/>
      <c r="E25" s="254"/>
      <c r="F25" s="252"/>
      <c r="G25" s="252"/>
      <c r="H25" s="252"/>
      <c r="I25" s="252"/>
      <c r="J25" s="252"/>
      <c r="K25" s="252"/>
      <c r="L25" s="252"/>
      <c r="M25" s="252"/>
      <c r="N25" s="252"/>
      <c r="O25" s="252"/>
      <c r="P25" s="252"/>
      <c r="Q25" s="252"/>
      <c r="R25" s="252"/>
      <c r="S25" s="252"/>
      <c r="T25" s="252"/>
      <c r="U25" s="252"/>
      <c r="V25" s="252"/>
      <c r="W25" s="253" t="str">
        <f t="shared" si="0"/>
        <v/>
      </c>
      <c r="X25" s="253"/>
      <c r="Y25" s="253"/>
    </row>
    <row r="26" spans="1:25" s="1" customFormat="1" x14ac:dyDescent="0.15">
      <c r="A26" s="252"/>
      <c r="B26" s="252"/>
      <c r="C26" s="254"/>
      <c r="D26" s="254"/>
      <c r="E26" s="254"/>
      <c r="F26" s="252"/>
      <c r="G26" s="252"/>
      <c r="H26" s="252"/>
      <c r="I26" s="252"/>
      <c r="J26" s="252"/>
      <c r="K26" s="252"/>
      <c r="L26" s="252"/>
      <c r="M26" s="252"/>
      <c r="N26" s="252"/>
      <c r="O26" s="252"/>
      <c r="P26" s="252"/>
      <c r="Q26" s="252"/>
      <c r="R26" s="252"/>
      <c r="S26" s="252"/>
      <c r="T26" s="252"/>
      <c r="U26" s="252"/>
      <c r="V26" s="252"/>
      <c r="W26" s="253" t="str">
        <f t="shared" si="0"/>
        <v/>
      </c>
      <c r="X26" s="253"/>
      <c r="Y26" s="253"/>
    </row>
    <row r="27" spans="1:25" s="1" customFormat="1" x14ac:dyDescent="0.15">
      <c r="A27" s="252"/>
      <c r="B27" s="252"/>
      <c r="C27" s="254"/>
      <c r="D27" s="254"/>
      <c r="E27" s="254"/>
      <c r="F27" s="252"/>
      <c r="G27" s="252"/>
      <c r="H27" s="252"/>
      <c r="I27" s="252"/>
      <c r="J27" s="252"/>
      <c r="K27" s="252"/>
      <c r="L27" s="252"/>
      <c r="M27" s="252"/>
      <c r="N27" s="252"/>
      <c r="O27" s="252"/>
      <c r="P27" s="252"/>
      <c r="Q27" s="252"/>
      <c r="R27" s="252"/>
      <c r="S27" s="252"/>
      <c r="T27" s="252"/>
      <c r="U27" s="252"/>
      <c r="V27" s="252"/>
      <c r="W27" s="253" t="str">
        <f t="shared" si="0"/>
        <v/>
      </c>
      <c r="X27" s="253"/>
      <c r="Y27" s="253"/>
    </row>
    <row r="28" spans="1:25" s="1" customFormat="1" x14ac:dyDescent="0.15">
      <c r="A28" s="252"/>
      <c r="B28" s="252"/>
      <c r="C28" s="254"/>
      <c r="D28" s="254"/>
      <c r="E28" s="254"/>
      <c r="F28" s="252"/>
      <c r="G28" s="252"/>
      <c r="H28" s="252"/>
      <c r="I28" s="252"/>
      <c r="J28" s="252"/>
      <c r="K28" s="252"/>
      <c r="L28" s="252"/>
      <c r="M28" s="252"/>
      <c r="N28" s="252"/>
      <c r="O28" s="252"/>
      <c r="P28" s="252"/>
      <c r="Q28" s="252"/>
      <c r="R28" s="252"/>
      <c r="S28" s="252"/>
      <c r="T28" s="252"/>
      <c r="U28" s="252"/>
      <c r="V28" s="252"/>
      <c r="W28" s="253" t="str">
        <f t="shared" si="0"/>
        <v/>
      </c>
      <c r="X28" s="253"/>
      <c r="Y28" s="253"/>
    </row>
    <row r="29" spans="1:25" s="1" customFormat="1" x14ac:dyDescent="0.15">
      <c r="A29" s="252"/>
      <c r="B29" s="252"/>
      <c r="C29" s="254"/>
      <c r="D29" s="254"/>
      <c r="E29" s="254"/>
      <c r="F29" s="252"/>
      <c r="G29" s="252"/>
      <c r="H29" s="252"/>
      <c r="I29" s="252"/>
      <c r="J29" s="252"/>
      <c r="K29" s="252"/>
      <c r="L29" s="252"/>
      <c r="M29" s="252"/>
      <c r="N29" s="252"/>
      <c r="O29" s="252"/>
      <c r="P29" s="252"/>
      <c r="Q29" s="252"/>
      <c r="R29" s="252"/>
      <c r="S29" s="252"/>
      <c r="T29" s="252"/>
      <c r="U29" s="252"/>
      <c r="V29" s="252"/>
      <c r="W29" s="253" t="str">
        <f t="shared" si="0"/>
        <v/>
      </c>
      <c r="X29" s="253"/>
      <c r="Y29" s="253"/>
    </row>
    <row r="30" spans="1:25" s="1" customFormat="1" x14ac:dyDescent="0.15">
      <c r="A30" s="252"/>
      <c r="B30" s="252"/>
      <c r="C30" s="254"/>
      <c r="D30" s="254"/>
      <c r="E30" s="254"/>
      <c r="F30" s="252"/>
      <c r="G30" s="252"/>
      <c r="H30" s="252"/>
      <c r="I30" s="252"/>
      <c r="J30" s="252"/>
      <c r="K30" s="252"/>
      <c r="L30" s="252"/>
      <c r="M30" s="252"/>
      <c r="N30" s="252"/>
      <c r="O30" s="252"/>
      <c r="P30" s="252"/>
      <c r="Q30" s="252"/>
      <c r="R30" s="252"/>
      <c r="S30" s="252"/>
      <c r="T30" s="252"/>
      <c r="U30" s="252"/>
      <c r="V30" s="252"/>
      <c r="W30" s="253" t="str">
        <f t="shared" si="0"/>
        <v/>
      </c>
      <c r="X30" s="253"/>
      <c r="Y30" s="253"/>
    </row>
    <row r="31" spans="1:25" s="1" customFormat="1" x14ac:dyDescent="0.15">
      <c r="A31" s="252"/>
      <c r="B31" s="252"/>
      <c r="C31" s="254"/>
      <c r="D31" s="254"/>
      <c r="E31" s="254"/>
      <c r="F31" s="252"/>
      <c r="G31" s="252"/>
      <c r="H31" s="252"/>
      <c r="I31" s="252"/>
      <c r="J31" s="252"/>
      <c r="K31" s="252"/>
      <c r="L31" s="252"/>
      <c r="M31" s="252"/>
      <c r="N31" s="252"/>
      <c r="O31" s="252"/>
      <c r="P31" s="252"/>
      <c r="Q31" s="252"/>
      <c r="R31" s="252"/>
      <c r="S31" s="252"/>
      <c r="T31" s="252"/>
      <c r="U31" s="252"/>
      <c r="V31" s="252"/>
      <c r="W31" s="253" t="str">
        <f t="shared" si="0"/>
        <v/>
      </c>
      <c r="X31" s="253"/>
      <c r="Y31" s="253"/>
    </row>
    <row r="32" spans="1:25" s="1" customFormat="1" x14ac:dyDescent="0.15">
      <c r="A32" s="252"/>
      <c r="B32" s="252"/>
      <c r="C32" s="254"/>
      <c r="D32" s="254"/>
      <c r="E32" s="254"/>
      <c r="F32" s="252"/>
      <c r="G32" s="252"/>
      <c r="H32" s="252"/>
      <c r="I32" s="252"/>
      <c r="J32" s="252"/>
      <c r="K32" s="252"/>
      <c r="L32" s="252"/>
      <c r="M32" s="252"/>
      <c r="N32" s="252"/>
      <c r="O32" s="252"/>
      <c r="P32" s="252"/>
      <c r="Q32" s="252"/>
      <c r="R32" s="252"/>
      <c r="S32" s="252"/>
      <c r="T32" s="252"/>
      <c r="U32" s="252"/>
      <c r="V32" s="252"/>
      <c r="W32" s="253" t="str">
        <f t="shared" si="0"/>
        <v/>
      </c>
      <c r="X32" s="253"/>
      <c r="Y32" s="253"/>
    </row>
    <row r="33" spans="1:25" s="1" customFormat="1" x14ac:dyDescent="0.15">
      <c r="A33" s="252"/>
      <c r="B33" s="252"/>
      <c r="C33" s="254"/>
      <c r="D33" s="254"/>
      <c r="E33" s="254"/>
      <c r="F33" s="252"/>
      <c r="G33" s="252"/>
      <c r="H33" s="252"/>
      <c r="I33" s="252"/>
      <c r="J33" s="252"/>
      <c r="K33" s="252"/>
      <c r="L33" s="252"/>
      <c r="M33" s="252"/>
      <c r="N33" s="252"/>
      <c r="O33" s="252"/>
      <c r="P33" s="252"/>
      <c r="Q33" s="252"/>
      <c r="R33" s="252"/>
      <c r="S33" s="252"/>
      <c r="T33" s="252"/>
      <c r="U33" s="252"/>
      <c r="V33" s="252"/>
      <c r="W33" s="253" t="str">
        <f t="shared" si="0"/>
        <v/>
      </c>
      <c r="X33" s="253"/>
      <c r="Y33" s="253"/>
    </row>
    <row r="34" spans="1:25" s="1" customFormat="1" x14ac:dyDescent="0.15">
      <c r="A34" s="252"/>
      <c r="B34" s="252"/>
      <c r="C34" s="254"/>
      <c r="D34" s="254"/>
      <c r="E34" s="254"/>
      <c r="F34" s="252"/>
      <c r="G34" s="252"/>
      <c r="H34" s="252"/>
      <c r="I34" s="252"/>
      <c r="J34" s="252"/>
      <c r="K34" s="252"/>
      <c r="L34" s="252"/>
      <c r="M34" s="252"/>
      <c r="N34" s="252"/>
      <c r="O34" s="252"/>
      <c r="P34" s="252"/>
      <c r="Q34" s="252"/>
      <c r="R34" s="252"/>
      <c r="S34" s="252"/>
      <c r="T34" s="252"/>
      <c r="U34" s="252"/>
      <c r="V34" s="252"/>
      <c r="W34" s="253" t="str">
        <f t="shared" si="0"/>
        <v/>
      </c>
      <c r="X34" s="253"/>
      <c r="Y34" s="253"/>
    </row>
    <row r="35" spans="1:25" s="1" customFormat="1" x14ac:dyDescent="0.15">
      <c r="A35" s="252"/>
      <c r="B35" s="252"/>
      <c r="C35" s="254"/>
      <c r="D35" s="254"/>
      <c r="E35" s="254"/>
      <c r="F35" s="252"/>
      <c r="G35" s="252"/>
      <c r="H35" s="252"/>
      <c r="I35" s="252"/>
      <c r="J35" s="252"/>
      <c r="K35" s="252"/>
      <c r="L35" s="252"/>
      <c r="M35" s="252"/>
      <c r="N35" s="252"/>
      <c r="O35" s="252"/>
      <c r="P35" s="252"/>
      <c r="Q35" s="252"/>
      <c r="R35" s="252"/>
      <c r="S35" s="252"/>
      <c r="T35" s="252"/>
      <c r="U35" s="252"/>
      <c r="V35" s="252"/>
      <c r="W35" s="253" t="str">
        <f t="shared" si="0"/>
        <v/>
      </c>
      <c r="X35" s="253"/>
      <c r="Y35" s="253"/>
    </row>
    <row r="36" spans="1:25" s="1" customFormat="1" x14ac:dyDescent="0.15">
      <c r="A36" s="252"/>
      <c r="B36" s="252"/>
      <c r="C36" s="254"/>
      <c r="D36" s="254"/>
      <c r="E36" s="254"/>
      <c r="F36" s="252"/>
      <c r="G36" s="252"/>
      <c r="H36" s="252"/>
      <c r="I36" s="252"/>
      <c r="J36" s="252"/>
      <c r="K36" s="252"/>
      <c r="L36" s="252"/>
      <c r="M36" s="252"/>
      <c r="N36" s="252"/>
      <c r="O36" s="252"/>
      <c r="P36" s="252"/>
      <c r="Q36" s="252"/>
      <c r="R36" s="252"/>
      <c r="S36" s="252"/>
      <c r="T36" s="252"/>
      <c r="U36" s="252"/>
      <c r="V36" s="252"/>
      <c r="W36" s="253" t="str">
        <f t="shared" si="0"/>
        <v/>
      </c>
      <c r="X36" s="253"/>
      <c r="Y36" s="253"/>
    </row>
    <row r="37" spans="1:25" s="1" customFormat="1" x14ac:dyDescent="0.15">
      <c r="A37" s="252"/>
      <c r="B37" s="252"/>
      <c r="C37" s="254"/>
      <c r="D37" s="254"/>
      <c r="E37" s="254"/>
      <c r="F37" s="252"/>
      <c r="G37" s="252"/>
      <c r="H37" s="252"/>
      <c r="I37" s="252"/>
      <c r="J37" s="252"/>
      <c r="K37" s="252"/>
      <c r="L37" s="252"/>
      <c r="M37" s="252"/>
      <c r="N37" s="252"/>
      <c r="O37" s="252"/>
      <c r="P37" s="252"/>
      <c r="Q37" s="252"/>
      <c r="R37" s="252"/>
      <c r="S37" s="252"/>
      <c r="T37" s="252"/>
      <c r="U37" s="252"/>
      <c r="V37" s="252"/>
      <c r="W37" s="253" t="str">
        <f t="shared" si="0"/>
        <v/>
      </c>
      <c r="X37" s="253"/>
      <c r="Y37" s="253"/>
    </row>
    <row r="38" spans="1:25" s="1" customFormat="1" x14ac:dyDescent="0.15">
      <c r="A38" s="252"/>
      <c r="B38" s="252"/>
      <c r="C38" s="254"/>
      <c r="D38" s="254"/>
      <c r="E38" s="254"/>
      <c r="F38" s="252"/>
      <c r="G38" s="252"/>
      <c r="H38" s="252"/>
      <c r="I38" s="252"/>
      <c r="J38" s="252"/>
      <c r="K38" s="252"/>
      <c r="L38" s="252"/>
      <c r="M38" s="252"/>
      <c r="N38" s="252"/>
      <c r="O38" s="252"/>
      <c r="P38" s="252"/>
      <c r="Q38" s="252"/>
      <c r="R38" s="252"/>
      <c r="S38" s="252"/>
      <c r="T38" s="252"/>
      <c r="U38" s="252"/>
      <c r="V38" s="252"/>
      <c r="W38" s="253" t="str">
        <f t="shared" si="0"/>
        <v/>
      </c>
      <c r="X38" s="253"/>
      <c r="Y38" s="253"/>
    </row>
    <row r="39" spans="1:25" s="1" customFormat="1" x14ac:dyDescent="0.15">
      <c r="A39" s="252"/>
      <c r="B39" s="252"/>
      <c r="C39" s="254"/>
      <c r="D39" s="254"/>
      <c r="E39" s="254"/>
      <c r="F39" s="252"/>
      <c r="G39" s="252"/>
      <c r="H39" s="252"/>
      <c r="I39" s="252"/>
      <c r="J39" s="252"/>
      <c r="K39" s="252"/>
      <c r="L39" s="252"/>
      <c r="M39" s="252"/>
      <c r="N39" s="252"/>
      <c r="O39" s="252"/>
      <c r="P39" s="252"/>
      <c r="Q39" s="252"/>
      <c r="R39" s="252"/>
      <c r="S39" s="252"/>
      <c r="T39" s="252"/>
      <c r="U39" s="252"/>
      <c r="V39" s="252"/>
      <c r="W39" s="253" t="str">
        <f t="shared" si="0"/>
        <v/>
      </c>
      <c r="X39" s="253"/>
      <c r="Y39" s="253"/>
    </row>
    <row r="40" spans="1:25" s="1" customFormat="1" x14ac:dyDescent="0.15">
      <c r="A40" s="252"/>
      <c r="B40" s="252"/>
      <c r="C40" s="254"/>
      <c r="D40" s="254"/>
      <c r="E40" s="254"/>
      <c r="F40" s="252"/>
      <c r="G40" s="252"/>
      <c r="H40" s="252"/>
      <c r="I40" s="252"/>
      <c r="J40" s="252"/>
      <c r="K40" s="252"/>
      <c r="L40" s="252"/>
      <c r="M40" s="252"/>
      <c r="N40" s="252"/>
      <c r="O40" s="252"/>
      <c r="P40" s="252"/>
      <c r="Q40" s="252"/>
      <c r="R40" s="252"/>
      <c r="S40" s="252"/>
      <c r="T40" s="252"/>
      <c r="U40" s="252"/>
      <c r="V40" s="252"/>
      <c r="W40" s="253" t="str">
        <f t="shared" si="0"/>
        <v/>
      </c>
      <c r="X40" s="253"/>
      <c r="Y40" s="253"/>
    </row>
    <row r="41" spans="1:25" s="1" customFormat="1" x14ac:dyDescent="0.15">
      <c r="A41" s="252"/>
      <c r="B41" s="252"/>
      <c r="C41" s="254"/>
      <c r="D41" s="254"/>
      <c r="E41" s="254"/>
      <c r="F41" s="252"/>
      <c r="G41" s="252"/>
      <c r="H41" s="252"/>
      <c r="I41" s="252"/>
      <c r="J41" s="252"/>
      <c r="K41" s="252"/>
      <c r="L41" s="252"/>
      <c r="M41" s="252"/>
      <c r="N41" s="252"/>
      <c r="O41" s="252"/>
      <c r="P41" s="252"/>
      <c r="Q41" s="252"/>
      <c r="R41" s="252"/>
      <c r="S41" s="252"/>
      <c r="T41" s="252"/>
      <c r="U41" s="252"/>
      <c r="V41" s="252"/>
      <c r="W41" s="253" t="str">
        <f t="shared" si="0"/>
        <v/>
      </c>
      <c r="X41" s="253"/>
      <c r="Y41" s="253"/>
    </row>
    <row r="42" spans="1:25" s="1" customFormat="1" x14ac:dyDescent="0.15">
      <c r="A42" s="252"/>
      <c r="B42" s="252"/>
      <c r="C42" s="254"/>
      <c r="D42" s="254"/>
      <c r="E42" s="254"/>
      <c r="F42" s="252"/>
      <c r="G42" s="252"/>
      <c r="H42" s="252"/>
      <c r="I42" s="252"/>
      <c r="J42" s="252"/>
      <c r="K42" s="252"/>
      <c r="L42" s="252"/>
      <c r="M42" s="252"/>
      <c r="N42" s="252"/>
      <c r="O42" s="252"/>
      <c r="P42" s="252"/>
      <c r="Q42" s="252"/>
      <c r="R42" s="252"/>
      <c r="S42" s="252"/>
      <c r="T42" s="252"/>
      <c r="U42" s="252"/>
      <c r="V42" s="252"/>
      <c r="W42" s="253" t="str">
        <f t="shared" si="0"/>
        <v/>
      </c>
      <c r="X42" s="253"/>
      <c r="Y42" s="253"/>
    </row>
    <row r="43" spans="1:25" s="1" customFormat="1" x14ac:dyDescent="0.15">
      <c r="A43" s="252"/>
      <c r="B43" s="252"/>
      <c r="C43" s="254"/>
      <c r="D43" s="254"/>
      <c r="E43" s="254"/>
      <c r="F43" s="252"/>
      <c r="G43" s="252"/>
      <c r="H43" s="252"/>
      <c r="I43" s="252"/>
      <c r="J43" s="252"/>
      <c r="K43" s="252"/>
      <c r="L43" s="252"/>
      <c r="M43" s="252"/>
      <c r="N43" s="252"/>
      <c r="O43" s="252"/>
      <c r="P43" s="252"/>
      <c r="Q43" s="252"/>
      <c r="R43" s="252"/>
      <c r="S43" s="252"/>
      <c r="T43" s="252"/>
      <c r="U43" s="252"/>
      <c r="V43" s="252"/>
      <c r="W43" s="253" t="str">
        <f t="shared" si="0"/>
        <v/>
      </c>
      <c r="X43" s="253"/>
      <c r="Y43" s="253"/>
    </row>
    <row r="44" spans="1:25" s="1" customFormat="1" x14ac:dyDescent="0.15">
      <c r="A44" s="252"/>
      <c r="B44" s="252"/>
      <c r="C44" s="254"/>
      <c r="D44" s="254"/>
      <c r="E44" s="254"/>
      <c r="F44" s="252"/>
      <c r="G44" s="252"/>
      <c r="H44" s="252"/>
      <c r="I44" s="252"/>
      <c r="J44" s="252"/>
      <c r="K44" s="252"/>
      <c r="L44" s="252"/>
      <c r="M44" s="252"/>
      <c r="N44" s="252"/>
      <c r="O44" s="252"/>
      <c r="P44" s="252"/>
      <c r="Q44" s="252"/>
      <c r="R44" s="252"/>
      <c r="S44" s="252"/>
      <c r="T44" s="252"/>
      <c r="U44" s="252"/>
      <c r="V44" s="252"/>
      <c r="W44" s="253" t="str">
        <f t="shared" si="0"/>
        <v/>
      </c>
      <c r="X44" s="253"/>
      <c r="Y44" s="253"/>
    </row>
    <row r="45" spans="1:25" s="1" customFormat="1" x14ac:dyDescent="0.15">
      <c r="A45" s="252"/>
      <c r="B45" s="252"/>
      <c r="C45" s="254"/>
      <c r="D45" s="254"/>
      <c r="E45" s="254"/>
      <c r="F45" s="252"/>
      <c r="G45" s="252"/>
      <c r="H45" s="252"/>
      <c r="I45" s="252"/>
      <c r="J45" s="252"/>
      <c r="K45" s="252"/>
      <c r="L45" s="252"/>
      <c r="M45" s="252"/>
      <c r="N45" s="252"/>
      <c r="O45" s="252"/>
      <c r="P45" s="252"/>
      <c r="Q45" s="252"/>
      <c r="R45" s="252"/>
      <c r="S45" s="252"/>
      <c r="T45" s="252"/>
      <c r="U45" s="252"/>
      <c r="V45" s="252"/>
      <c r="W45" s="253" t="str">
        <f t="shared" si="0"/>
        <v/>
      </c>
      <c r="X45" s="253"/>
      <c r="Y45" s="253"/>
    </row>
    <row r="46" spans="1:25" s="1" customFormat="1" x14ac:dyDescent="0.15">
      <c r="A46" s="252"/>
      <c r="B46" s="252"/>
      <c r="C46" s="254"/>
      <c r="D46" s="254"/>
      <c r="E46" s="254"/>
      <c r="F46" s="252"/>
      <c r="G46" s="252"/>
      <c r="H46" s="252"/>
      <c r="I46" s="252"/>
      <c r="J46" s="252"/>
      <c r="K46" s="252"/>
      <c r="L46" s="252"/>
      <c r="M46" s="252"/>
      <c r="N46" s="252"/>
      <c r="O46" s="252"/>
      <c r="P46" s="252"/>
      <c r="Q46" s="252"/>
      <c r="R46" s="252"/>
      <c r="S46" s="252"/>
      <c r="T46" s="252"/>
      <c r="U46" s="252"/>
      <c r="V46" s="252"/>
      <c r="W46" s="253" t="str">
        <f t="shared" si="0"/>
        <v/>
      </c>
      <c r="X46" s="253"/>
      <c r="Y46" s="253"/>
    </row>
    <row r="47" spans="1:25" s="1" customFormat="1" x14ac:dyDescent="0.15">
      <c r="A47" s="252"/>
      <c r="B47" s="252"/>
      <c r="C47" s="254"/>
      <c r="D47" s="254"/>
      <c r="E47" s="254"/>
      <c r="F47" s="252"/>
      <c r="G47" s="252"/>
      <c r="H47" s="252"/>
      <c r="I47" s="252"/>
      <c r="J47" s="252"/>
      <c r="K47" s="252"/>
      <c r="L47" s="252"/>
      <c r="M47" s="252"/>
      <c r="N47" s="252"/>
      <c r="O47" s="252"/>
      <c r="P47" s="252"/>
      <c r="Q47" s="252"/>
      <c r="R47" s="252"/>
      <c r="S47" s="252"/>
      <c r="T47" s="252"/>
      <c r="U47" s="252"/>
      <c r="V47" s="252"/>
      <c r="W47" s="253" t="str">
        <f t="shared" si="0"/>
        <v/>
      </c>
      <c r="X47" s="253"/>
      <c r="Y47" s="253"/>
    </row>
    <row r="48" spans="1:25" s="1" customFormat="1" x14ac:dyDescent="0.15">
      <c r="A48" s="252"/>
      <c r="B48" s="252"/>
      <c r="C48" s="254"/>
      <c r="D48" s="254"/>
      <c r="E48" s="254"/>
      <c r="F48" s="252"/>
      <c r="G48" s="252"/>
      <c r="H48" s="252"/>
      <c r="I48" s="252"/>
      <c r="J48" s="252"/>
      <c r="K48" s="252"/>
      <c r="L48" s="252"/>
      <c r="M48" s="252"/>
      <c r="N48" s="252"/>
      <c r="O48" s="252"/>
      <c r="P48" s="252"/>
      <c r="Q48" s="252"/>
      <c r="R48" s="252"/>
      <c r="S48" s="252"/>
      <c r="T48" s="252"/>
      <c r="U48" s="252"/>
      <c r="V48" s="252"/>
      <c r="W48" s="253" t="str">
        <f t="shared" si="0"/>
        <v/>
      </c>
      <c r="X48" s="253"/>
      <c r="Y48" s="253"/>
    </row>
    <row r="49" spans="1:25" s="1" customFormat="1" x14ac:dyDescent="0.15">
      <c r="A49" s="252"/>
      <c r="B49" s="252"/>
      <c r="C49" s="254"/>
      <c r="D49" s="254"/>
      <c r="E49" s="254"/>
      <c r="F49" s="252"/>
      <c r="G49" s="252"/>
      <c r="H49" s="252"/>
      <c r="I49" s="252"/>
      <c r="J49" s="252"/>
      <c r="K49" s="252"/>
      <c r="L49" s="252"/>
      <c r="M49" s="252"/>
      <c r="N49" s="252"/>
      <c r="O49" s="252"/>
      <c r="P49" s="252"/>
      <c r="Q49" s="252"/>
      <c r="R49" s="252"/>
      <c r="S49" s="252"/>
      <c r="T49" s="252"/>
      <c r="U49" s="252"/>
      <c r="V49" s="252"/>
      <c r="W49" s="253" t="str">
        <f t="shared" si="0"/>
        <v/>
      </c>
      <c r="X49" s="253"/>
      <c r="Y49" s="253"/>
    </row>
    <row r="50" spans="1:25" s="1" customFormat="1" x14ac:dyDescent="0.15">
      <c r="A50" s="252"/>
      <c r="B50" s="252"/>
      <c r="C50" s="254"/>
      <c r="D50" s="254"/>
      <c r="E50" s="254"/>
      <c r="F50" s="252"/>
      <c r="G50" s="252"/>
      <c r="H50" s="252"/>
      <c r="I50" s="252"/>
      <c r="J50" s="252"/>
      <c r="K50" s="252"/>
      <c r="L50" s="252"/>
      <c r="M50" s="252"/>
      <c r="N50" s="252"/>
      <c r="O50" s="252"/>
      <c r="P50" s="252"/>
      <c r="Q50" s="252"/>
      <c r="R50" s="252"/>
      <c r="S50" s="252"/>
      <c r="T50" s="252"/>
      <c r="U50" s="252"/>
      <c r="V50" s="252"/>
      <c r="W50" s="253" t="str">
        <f t="shared" si="0"/>
        <v/>
      </c>
      <c r="X50" s="253"/>
      <c r="Y50" s="253"/>
    </row>
    <row r="51" spans="1:25" s="1" customFormat="1" x14ac:dyDescent="0.15">
      <c r="A51" s="252"/>
      <c r="B51" s="252"/>
      <c r="C51" s="254"/>
      <c r="D51" s="254"/>
      <c r="E51" s="254"/>
      <c r="F51" s="252"/>
      <c r="G51" s="252"/>
      <c r="H51" s="252"/>
      <c r="I51" s="252"/>
      <c r="J51" s="252"/>
      <c r="K51" s="252"/>
      <c r="L51" s="252"/>
      <c r="M51" s="252"/>
      <c r="N51" s="252"/>
      <c r="O51" s="252"/>
      <c r="P51" s="252"/>
      <c r="Q51" s="252"/>
      <c r="R51" s="252"/>
      <c r="S51" s="252"/>
      <c r="T51" s="252"/>
      <c r="U51" s="252"/>
      <c r="V51" s="252"/>
      <c r="W51" s="253" t="str">
        <f t="shared" si="0"/>
        <v/>
      </c>
      <c r="X51" s="253"/>
      <c r="Y51" s="253"/>
    </row>
    <row r="52" spans="1:25" s="1" customFormat="1" x14ac:dyDescent="0.15">
      <c r="A52" s="252"/>
      <c r="B52" s="252"/>
      <c r="C52" s="254"/>
      <c r="D52" s="254"/>
      <c r="E52" s="254"/>
      <c r="F52" s="252"/>
      <c r="G52" s="252"/>
      <c r="H52" s="252"/>
      <c r="I52" s="252"/>
      <c r="J52" s="252"/>
      <c r="K52" s="252"/>
      <c r="L52" s="252"/>
      <c r="M52" s="252"/>
      <c r="N52" s="252"/>
      <c r="O52" s="252"/>
      <c r="P52" s="252"/>
      <c r="Q52" s="252"/>
      <c r="R52" s="252"/>
      <c r="S52" s="252"/>
      <c r="T52" s="252"/>
      <c r="U52" s="252"/>
      <c r="V52" s="252"/>
      <c r="W52" s="253" t="str">
        <f t="shared" si="0"/>
        <v/>
      </c>
      <c r="X52" s="253"/>
      <c r="Y52" s="253"/>
    </row>
    <row r="53" spans="1:25" s="1" customFormat="1" x14ac:dyDescent="0.15">
      <c r="A53" s="252"/>
      <c r="B53" s="252"/>
      <c r="C53" s="254"/>
      <c r="D53" s="254"/>
      <c r="E53" s="254"/>
      <c r="F53" s="252"/>
      <c r="G53" s="252"/>
      <c r="H53" s="252"/>
      <c r="I53" s="252"/>
      <c r="J53" s="252"/>
      <c r="K53" s="252"/>
      <c r="L53" s="252"/>
      <c r="M53" s="252"/>
      <c r="N53" s="252"/>
      <c r="O53" s="252"/>
      <c r="P53" s="252"/>
      <c r="Q53" s="252"/>
      <c r="R53" s="252"/>
      <c r="S53" s="252"/>
      <c r="T53" s="252"/>
      <c r="U53" s="252"/>
      <c r="V53" s="252"/>
      <c r="W53" s="253" t="str">
        <f t="shared" si="0"/>
        <v/>
      </c>
      <c r="X53" s="253"/>
      <c r="Y53" s="253"/>
    </row>
    <row r="54" spans="1:25" s="1" customFormat="1" x14ac:dyDescent="0.15">
      <c r="A54" s="252"/>
      <c r="B54" s="252"/>
      <c r="C54" s="254"/>
      <c r="D54" s="254"/>
      <c r="E54" s="254"/>
      <c r="F54" s="252"/>
      <c r="G54" s="252"/>
      <c r="H54" s="252"/>
      <c r="I54" s="252"/>
      <c r="J54" s="252"/>
      <c r="K54" s="252"/>
      <c r="L54" s="252"/>
      <c r="M54" s="252"/>
      <c r="N54" s="252"/>
      <c r="O54" s="252"/>
      <c r="P54" s="252"/>
      <c r="Q54" s="252"/>
      <c r="R54" s="252"/>
      <c r="S54" s="252"/>
      <c r="T54" s="252"/>
      <c r="U54" s="252"/>
      <c r="V54" s="252"/>
      <c r="W54" s="253" t="str">
        <f t="shared" si="0"/>
        <v/>
      </c>
      <c r="X54" s="253"/>
      <c r="Y54" s="253"/>
    </row>
    <row r="55" spans="1:25" s="1" customFormat="1" x14ac:dyDescent="0.15">
      <c r="A55" s="252"/>
      <c r="B55" s="252"/>
      <c r="C55" s="254"/>
      <c r="D55" s="254"/>
      <c r="E55" s="254"/>
      <c r="F55" s="252"/>
      <c r="G55" s="252"/>
      <c r="H55" s="252"/>
      <c r="I55" s="252"/>
      <c r="J55" s="252"/>
      <c r="K55" s="252"/>
      <c r="L55" s="252"/>
      <c r="M55" s="252"/>
      <c r="N55" s="252"/>
      <c r="O55" s="252"/>
      <c r="P55" s="252"/>
      <c r="Q55" s="252"/>
      <c r="R55" s="252"/>
      <c r="S55" s="252"/>
      <c r="T55" s="252"/>
      <c r="U55" s="252"/>
      <c r="V55" s="252"/>
      <c r="W55" s="253" t="str">
        <f t="shared" si="0"/>
        <v/>
      </c>
      <c r="X55" s="253"/>
      <c r="Y55" s="253"/>
    </row>
    <row r="56" spans="1:25" s="1" customFormat="1" x14ac:dyDescent="0.15">
      <c r="A56" s="255"/>
      <c r="B56" s="255"/>
      <c r="C56" s="256"/>
      <c r="D56" s="256"/>
      <c r="E56" s="256"/>
      <c r="F56" s="255"/>
      <c r="G56" s="255"/>
      <c r="H56" s="255"/>
      <c r="I56" s="255"/>
      <c r="J56" s="255"/>
      <c r="K56" s="255"/>
      <c r="L56" s="255"/>
      <c r="M56" s="255"/>
      <c r="N56" s="255"/>
      <c r="O56" s="255"/>
      <c r="P56" s="255"/>
      <c r="Q56" s="255"/>
      <c r="R56" s="255"/>
      <c r="S56" s="255"/>
      <c r="T56" s="255"/>
      <c r="U56" s="255"/>
      <c r="V56" s="255"/>
      <c r="W56" s="257" t="str">
        <f t="shared" si="0"/>
        <v/>
      </c>
      <c r="X56" s="257"/>
      <c r="Y56" s="257"/>
    </row>
    <row r="57" spans="1:25" s="16" customFormat="1" ht="15" customHeight="1" x14ac:dyDescent="0.15">
      <c r="A57" s="271"/>
      <c r="B57" s="271"/>
      <c r="C57" s="271"/>
      <c r="D57" s="271"/>
      <c r="E57" s="271"/>
      <c r="F57" s="271"/>
      <c r="G57" s="271"/>
      <c r="H57" s="271"/>
      <c r="I57" s="271"/>
      <c r="J57" s="271"/>
      <c r="K57" s="271"/>
      <c r="L57" s="271"/>
      <c r="M57" s="271"/>
      <c r="N57" s="271"/>
      <c r="O57" s="271"/>
      <c r="P57" s="271"/>
      <c r="Q57" s="271"/>
      <c r="R57" s="271"/>
      <c r="S57" s="42"/>
      <c r="T57" s="42"/>
      <c r="U57" s="42"/>
      <c r="V57" s="42"/>
      <c r="W57" s="42"/>
      <c r="X57" s="42"/>
      <c r="Y57" s="42"/>
    </row>
    <row r="58" spans="1:25" s="26" customFormat="1" ht="16" x14ac:dyDescent="0.2">
      <c r="A58" s="127" t="s">
        <v>106</v>
      </c>
      <c r="B58" s="127"/>
      <c r="C58" s="127"/>
      <c r="D58" s="127"/>
      <c r="E58" s="127"/>
      <c r="F58" s="127"/>
      <c r="G58" s="127"/>
      <c r="H58" s="127"/>
      <c r="I58" s="127"/>
      <c r="J58" s="127"/>
      <c r="K58" s="127"/>
      <c r="L58" s="127"/>
      <c r="M58" s="127"/>
      <c r="N58" s="127"/>
      <c r="O58" s="127"/>
      <c r="P58" s="127"/>
      <c r="Q58" s="127"/>
      <c r="R58" s="27"/>
      <c r="S58" s="41"/>
      <c r="T58" s="41"/>
      <c r="U58" s="41"/>
      <c r="V58" s="41"/>
      <c r="W58" s="41"/>
      <c r="X58" s="41"/>
      <c r="Y58" s="41"/>
    </row>
    <row r="59" spans="1:25" s="1" customFormat="1" ht="15" customHeight="1" x14ac:dyDescent="0.15">
      <c r="A59" s="251" t="str">
        <f>CONCATENATE("Zusammenfassung Belege Teambildung Kursteam ",Stammdaten!F20)</f>
        <v xml:space="preserve">Zusammenfassung Belege Teambildung Kursteam </v>
      </c>
      <c r="B59" s="251"/>
      <c r="C59" s="251"/>
      <c r="D59" s="251"/>
      <c r="E59" s="251"/>
      <c r="F59" s="251"/>
      <c r="G59" s="251"/>
      <c r="H59" s="251"/>
      <c r="I59" s="251"/>
      <c r="J59" s="251"/>
      <c r="K59" s="251"/>
      <c r="L59" s="251"/>
      <c r="M59" s="251"/>
      <c r="N59" s="251"/>
      <c r="O59" s="251"/>
      <c r="P59" s="251"/>
      <c r="Q59" s="251"/>
      <c r="R59" s="251"/>
      <c r="S59" s="41"/>
      <c r="T59" s="41"/>
      <c r="U59" s="41"/>
      <c r="V59" s="41"/>
      <c r="W59" s="41"/>
      <c r="X59" s="41"/>
      <c r="Y59" s="41"/>
    </row>
    <row r="60" spans="1:25" s="1" customFormat="1" ht="15" customHeight="1" x14ac:dyDescent="0.15">
      <c r="A60" s="131"/>
      <c r="B60" s="131"/>
      <c r="C60" s="131"/>
      <c r="D60" s="131"/>
      <c r="E60" s="131"/>
      <c r="F60" s="131"/>
      <c r="G60" s="131"/>
      <c r="H60" s="131"/>
      <c r="I60" s="131"/>
      <c r="J60" s="131"/>
      <c r="K60" s="131"/>
      <c r="L60" s="131"/>
      <c r="M60" s="131"/>
      <c r="N60" s="131"/>
      <c r="O60" s="131"/>
      <c r="P60" s="131"/>
      <c r="Q60" s="131"/>
      <c r="R60" s="131"/>
      <c r="S60" s="41"/>
      <c r="T60" s="41"/>
      <c r="U60" s="41"/>
      <c r="V60" s="41"/>
      <c r="W60" s="41"/>
      <c r="X60" s="41"/>
      <c r="Y60" s="41"/>
    </row>
    <row r="61" spans="1:25" s="1" customFormat="1" ht="15" customHeight="1" x14ac:dyDescent="0.15">
      <c r="A61" s="131"/>
      <c r="B61" s="131"/>
      <c r="C61" s="131"/>
      <c r="D61" s="131"/>
      <c r="E61" s="131"/>
      <c r="F61" s="131"/>
      <c r="G61" s="131"/>
      <c r="H61" s="131"/>
      <c r="I61" s="131"/>
      <c r="J61" s="131"/>
      <c r="K61" s="131"/>
      <c r="L61" s="131"/>
      <c r="M61" s="131"/>
      <c r="N61" s="131"/>
      <c r="O61" s="131"/>
      <c r="P61" s="131"/>
      <c r="Q61" s="131"/>
      <c r="R61" s="131"/>
      <c r="S61" s="41"/>
      <c r="T61" s="41"/>
      <c r="U61" s="41"/>
      <c r="V61" s="41"/>
      <c r="W61" s="41"/>
      <c r="X61" s="41"/>
      <c r="Y61" s="41"/>
    </row>
    <row r="62" spans="1:25" s="1" customFormat="1" ht="1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row>
    <row r="63" spans="1:25" s="1" customFormat="1" ht="14.25" customHeight="1" x14ac:dyDescent="0.15">
      <c r="A63" s="22"/>
      <c r="B63" s="22"/>
      <c r="C63" s="22"/>
      <c r="D63" s="22"/>
      <c r="E63" s="22"/>
      <c r="F63" s="22"/>
      <c r="G63" s="22"/>
      <c r="H63" s="22"/>
      <c r="I63" s="22"/>
      <c r="J63" s="258" t="s">
        <v>62</v>
      </c>
      <c r="K63" s="259"/>
      <c r="L63" s="259"/>
      <c r="M63" s="259"/>
      <c r="N63" s="259"/>
      <c r="O63" s="259"/>
      <c r="P63" s="259"/>
      <c r="Q63" s="259"/>
      <c r="R63" s="259"/>
      <c r="S63" s="259"/>
      <c r="T63" s="259"/>
      <c r="U63" s="260" t="s">
        <v>23</v>
      </c>
      <c r="V63" s="260"/>
      <c r="W63" s="266" t="str">
        <f>IF(SUM(T67:V112)=0,"",SUM(T67:V112))</f>
        <v/>
      </c>
      <c r="X63" s="266"/>
      <c r="Y63" s="267"/>
    </row>
    <row r="64" spans="1:25" s="1" customFormat="1" x14ac:dyDescent="0.15">
      <c r="A64" s="4"/>
      <c r="B64" s="4"/>
      <c r="C64" s="4"/>
      <c r="D64" s="4"/>
      <c r="E64" s="4"/>
      <c r="F64" s="4"/>
      <c r="G64" s="4"/>
      <c r="H64" s="4"/>
      <c r="I64" s="4"/>
      <c r="J64" s="261" t="s">
        <v>56</v>
      </c>
      <c r="K64" s="149"/>
      <c r="L64" s="149"/>
      <c r="M64" s="149"/>
      <c r="N64" s="149"/>
      <c r="O64" s="149"/>
      <c r="P64" s="149"/>
      <c r="Q64" s="149"/>
      <c r="R64" s="149"/>
      <c r="S64" s="149"/>
      <c r="T64" s="149"/>
      <c r="U64" s="230" t="s">
        <v>23</v>
      </c>
      <c r="V64" s="230"/>
      <c r="W64" s="268" t="str">
        <f>IF(W63="","",Budget!$W$10-W63)</f>
        <v/>
      </c>
      <c r="X64" s="269"/>
      <c r="Y64" s="270"/>
    </row>
    <row r="65" spans="1:25" s="1" customFormat="1" ht="15" x14ac:dyDescent="0.2">
      <c r="A65"/>
      <c r="B65"/>
      <c r="C65"/>
      <c r="D65"/>
      <c r="E65"/>
      <c r="F65"/>
      <c r="G65"/>
      <c r="H65"/>
      <c r="I65"/>
      <c r="J65"/>
      <c r="K65"/>
      <c r="L65"/>
      <c r="M65"/>
      <c r="N65"/>
      <c r="O65"/>
      <c r="P65"/>
      <c r="Q65"/>
      <c r="R65"/>
      <c r="S65"/>
      <c r="T65"/>
      <c r="U65"/>
      <c r="V65"/>
      <c r="W65"/>
      <c r="X65"/>
      <c r="Y65"/>
    </row>
    <row r="66" spans="1:25" s="1" customFormat="1" x14ac:dyDescent="0.15">
      <c r="A66" s="265" t="s">
        <v>58</v>
      </c>
      <c r="B66" s="265"/>
      <c r="C66" s="265" t="s">
        <v>59</v>
      </c>
      <c r="D66" s="265"/>
      <c r="E66" s="265"/>
      <c r="F66" s="265" t="s">
        <v>57</v>
      </c>
      <c r="G66" s="265"/>
      <c r="H66" s="265"/>
      <c r="I66" s="265"/>
      <c r="J66" s="265"/>
      <c r="K66" s="265"/>
      <c r="L66" s="265"/>
      <c r="M66" s="265"/>
      <c r="N66" s="265"/>
      <c r="O66" s="265"/>
      <c r="P66" s="265"/>
      <c r="Q66" s="265"/>
      <c r="R66" s="265"/>
      <c r="S66" s="265"/>
      <c r="T66" s="265" t="s">
        <v>60</v>
      </c>
      <c r="U66" s="265"/>
      <c r="V66" s="265"/>
      <c r="W66" s="265" t="s">
        <v>61</v>
      </c>
      <c r="X66" s="265"/>
      <c r="Y66" s="265"/>
    </row>
    <row r="67" spans="1:25" s="1" customFormat="1" x14ac:dyDescent="0.15">
      <c r="A67" s="262"/>
      <c r="B67" s="262"/>
      <c r="C67" s="263"/>
      <c r="D67" s="263"/>
      <c r="E67" s="263"/>
      <c r="F67" s="262"/>
      <c r="G67" s="262"/>
      <c r="H67" s="262"/>
      <c r="I67" s="262"/>
      <c r="J67" s="262"/>
      <c r="K67" s="262"/>
      <c r="L67" s="262"/>
      <c r="M67" s="262"/>
      <c r="N67" s="262"/>
      <c r="O67" s="262"/>
      <c r="P67" s="262"/>
      <c r="Q67" s="262"/>
      <c r="R67" s="262"/>
      <c r="S67" s="262"/>
      <c r="T67" s="262"/>
      <c r="U67" s="262"/>
      <c r="V67" s="262"/>
      <c r="W67" s="264" t="str">
        <f>IF(T67="","",T67)</f>
        <v/>
      </c>
      <c r="X67" s="264"/>
      <c r="Y67" s="264"/>
    </row>
    <row r="68" spans="1:25" s="1" customFormat="1" x14ac:dyDescent="0.15">
      <c r="A68" s="252"/>
      <c r="B68" s="252"/>
      <c r="C68" s="254"/>
      <c r="D68" s="254"/>
      <c r="E68" s="254"/>
      <c r="F68" s="252"/>
      <c r="G68" s="252"/>
      <c r="H68" s="252"/>
      <c r="I68" s="252"/>
      <c r="J68" s="252"/>
      <c r="K68" s="252"/>
      <c r="L68" s="252"/>
      <c r="M68" s="252"/>
      <c r="N68" s="252"/>
      <c r="O68" s="252"/>
      <c r="P68" s="252"/>
      <c r="Q68" s="252"/>
      <c r="R68" s="252"/>
      <c r="S68" s="252"/>
      <c r="T68" s="252"/>
      <c r="U68" s="252"/>
      <c r="V68" s="252"/>
      <c r="W68" s="253" t="str">
        <f>IF(OR(W67="",T68=""),"",W67+T68)</f>
        <v/>
      </c>
      <c r="X68" s="253"/>
      <c r="Y68" s="253"/>
    </row>
    <row r="69" spans="1:25" s="1" customFormat="1" x14ac:dyDescent="0.15">
      <c r="A69" s="252"/>
      <c r="B69" s="252"/>
      <c r="C69" s="254"/>
      <c r="D69" s="254"/>
      <c r="E69" s="254"/>
      <c r="F69" s="252"/>
      <c r="G69" s="252"/>
      <c r="H69" s="252"/>
      <c r="I69" s="252"/>
      <c r="J69" s="252"/>
      <c r="K69" s="252"/>
      <c r="L69" s="252"/>
      <c r="M69" s="252"/>
      <c r="N69" s="252"/>
      <c r="O69" s="252"/>
      <c r="P69" s="252"/>
      <c r="Q69" s="252"/>
      <c r="R69" s="252"/>
      <c r="S69" s="252"/>
      <c r="T69" s="252"/>
      <c r="U69" s="252"/>
      <c r="V69" s="252"/>
      <c r="W69" s="253" t="str">
        <f t="shared" ref="W69:W112" si="1">IF(OR(W68="",T69=""),"",W68+T69)</f>
        <v/>
      </c>
      <c r="X69" s="253"/>
      <c r="Y69" s="253"/>
    </row>
    <row r="70" spans="1:25" s="1" customFormat="1" x14ac:dyDescent="0.15">
      <c r="A70" s="252"/>
      <c r="B70" s="252"/>
      <c r="C70" s="254"/>
      <c r="D70" s="254"/>
      <c r="E70" s="254"/>
      <c r="F70" s="252"/>
      <c r="G70" s="252"/>
      <c r="H70" s="252"/>
      <c r="I70" s="252"/>
      <c r="J70" s="252"/>
      <c r="K70" s="252"/>
      <c r="L70" s="252"/>
      <c r="M70" s="252"/>
      <c r="N70" s="252"/>
      <c r="O70" s="252"/>
      <c r="P70" s="252"/>
      <c r="Q70" s="252"/>
      <c r="R70" s="252"/>
      <c r="S70" s="252"/>
      <c r="T70" s="252"/>
      <c r="U70" s="252"/>
      <c r="V70" s="252"/>
      <c r="W70" s="253" t="str">
        <f t="shared" si="1"/>
        <v/>
      </c>
      <c r="X70" s="253"/>
      <c r="Y70" s="253"/>
    </row>
    <row r="71" spans="1:25" s="1" customFormat="1" x14ac:dyDescent="0.15">
      <c r="A71" s="252"/>
      <c r="B71" s="252"/>
      <c r="C71" s="254"/>
      <c r="D71" s="254"/>
      <c r="E71" s="254"/>
      <c r="F71" s="252"/>
      <c r="G71" s="252"/>
      <c r="H71" s="252"/>
      <c r="I71" s="252"/>
      <c r="J71" s="252"/>
      <c r="K71" s="252"/>
      <c r="L71" s="252"/>
      <c r="M71" s="252"/>
      <c r="N71" s="252"/>
      <c r="O71" s="252"/>
      <c r="P71" s="252"/>
      <c r="Q71" s="252"/>
      <c r="R71" s="252"/>
      <c r="S71" s="252"/>
      <c r="T71" s="252"/>
      <c r="U71" s="252"/>
      <c r="V71" s="252"/>
      <c r="W71" s="253" t="str">
        <f t="shared" si="1"/>
        <v/>
      </c>
      <c r="X71" s="253"/>
      <c r="Y71" s="253"/>
    </row>
    <row r="72" spans="1:25" s="1" customFormat="1" x14ac:dyDescent="0.15">
      <c r="A72" s="252"/>
      <c r="B72" s="252"/>
      <c r="C72" s="254"/>
      <c r="D72" s="254"/>
      <c r="E72" s="254"/>
      <c r="F72" s="252"/>
      <c r="G72" s="252"/>
      <c r="H72" s="252"/>
      <c r="I72" s="252"/>
      <c r="J72" s="252"/>
      <c r="K72" s="252"/>
      <c r="L72" s="252"/>
      <c r="M72" s="252"/>
      <c r="N72" s="252"/>
      <c r="O72" s="252"/>
      <c r="P72" s="252"/>
      <c r="Q72" s="252"/>
      <c r="R72" s="252"/>
      <c r="S72" s="252"/>
      <c r="T72" s="252"/>
      <c r="U72" s="252"/>
      <c r="V72" s="252"/>
      <c r="W72" s="253" t="str">
        <f t="shared" si="1"/>
        <v/>
      </c>
      <c r="X72" s="253"/>
      <c r="Y72" s="253"/>
    </row>
    <row r="73" spans="1:25" s="1" customFormat="1" x14ac:dyDescent="0.15">
      <c r="A73" s="252"/>
      <c r="B73" s="252"/>
      <c r="C73" s="254"/>
      <c r="D73" s="254"/>
      <c r="E73" s="254"/>
      <c r="F73" s="252"/>
      <c r="G73" s="252"/>
      <c r="H73" s="252"/>
      <c r="I73" s="252"/>
      <c r="J73" s="252"/>
      <c r="K73" s="252"/>
      <c r="L73" s="252"/>
      <c r="M73" s="252"/>
      <c r="N73" s="252"/>
      <c r="O73" s="252"/>
      <c r="P73" s="252"/>
      <c r="Q73" s="252"/>
      <c r="R73" s="252"/>
      <c r="S73" s="252"/>
      <c r="T73" s="252"/>
      <c r="U73" s="252"/>
      <c r="V73" s="252"/>
      <c r="W73" s="253" t="str">
        <f t="shared" si="1"/>
        <v/>
      </c>
      <c r="X73" s="253"/>
      <c r="Y73" s="253"/>
    </row>
    <row r="74" spans="1:25" s="1" customFormat="1" x14ac:dyDescent="0.15">
      <c r="A74" s="252"/>
      <c r="B74" s="252"/>
      <c r="C74" s="254"/>
      <c r="D74" s="254"/>
      <c r="E74" s="254"/>
      <c r="F74" s="252"/>
      <c r="G74" s="252"/>
      <c r="H74" s="252"/>
      <c r="I74" s="252"/>
      <c r="J74" s="252"/>
      <c r="K74" s="252"/>
      <c r="L74" s="252"/>
      <c r="M74" s="252"/>
      <c r="N74" s="252"/>
      <c r="O74" s="252"/>
      <c r="P74" s="252"/>
      <c r="Q74" s="252"/>
      <c r="R74" s="252"/>
      <c r="S74" s="252"/>
      <c r="T74" s="252"/>
      <c r="U74" s="252"/>
      <c r="V74" s="252"/>
      <c r="W74" s="253" t="str">
        <f t="shared" si="1"/>
        <v/>
      </c>
      <c r="X74" s="253"/>
      <c r="Y74" s="253"/>
    </row>
    <row r="75" spans="1:25" s="1" customFormat="1" x14ac:dyDescent="0.15">
      <c r="A75" s="252"/>
      <c r="B75" s="252"/>
      <c r="C75" s="254"/>
      <c r="D75" s="254"/>
      <c r="E75" s="254"/>
      <c r="F75" s="252"/>
      <c r="G75" s="252"/>
      <c r="H75" s="252"/>
      <c r="I75" s="252"/>
      <c r="J75" s="252"/>
      <c r="K75" s="252"/>
      <c r="L75" s="252"/>
      <c r="M75" s="252"/>
      <c r="N75" s="252"/>
      <c r="O75" s="252"/>
      <c r="P75" s="252"/>
      <c r="Q75" s="252"/>
      <c r="R75" s="252"/>
      <c r="S75" s="252"/>
      <c r="T75" s="252"/>
      <c r="U75" s="252"/>
      <c r="V75" s="252"/>
      <c r="W75" s="253" t="str">
        <f t="shared" si="1"/>
        <v/>
      </c>
      <c r="X75" s="253"/>
      <c r="Y75" s="253"/>
    </row>
    <row r="76" spans="1:25" s="1" customFormat="1" x14ac:dyDescent="0.15">
      <c r="A76" s="252"/>
      <c r="B76" s="252"/>
      <c r="C76" s="254"/>
      <c r="D76" s="254"/>
      <c r="E76" s="254"/>
      <c r="F76" s="252"/>
      <c r="G76" s="252"/>
      <c r="H76" s="252"/>
      <c r="I76" s="252"/>
      <c r="J76" s="252"/>
      <c r="K76" s="252"/>
      <c r="L76" s="252"/>
      <c r="M76" s="252"/>
      <c r="N76" s="252"/>
      <c r="O76" s="252"/>
      <c r="P76" s="252"/>
      <c r="Q76" s="252"/>
      <c r="R76" s="252"/>
      <c r="S76" s="252"/>
      <c r="T76" s="252"/>
      <c r="U76" s="252"/>
      <c r="V76" s="252"/>
      <c r="W76" s="253" t="str">
        <f t="shared" si="1"/>
        <v/>
      </c>
      <c r="X76" s="253"/>
      <c r="Y76" s="253"/>
    </row>
    <row r="77" spans="1:25" s="1" customFormat="1" x14ac:dyDescent="0.15">
      <c r="A77" s="252"/>
      <c r="B77" s="252"/>
      <c r="C77" s="254"/>
      <c r="D77" s="254"/>
      <c r="E77" s="254"/>
      <c r="F77" s="252"/>
      <c r="G77" s="252"/>
      <c r="H77" s="252"/>
      <c r="I77" s="252"/>
      <c r="J77" s="252"/>
      <c r="K77" s="252"/>
      <c r="L77" s="252"/>
      <c r="M77" s="252"/>
      <c r="N77" s="252"/>
      <c r="O77" s="252"/>
      <c r="P77" s="252"/>
      <c r="Q77" s="252"/>
      <c r="R77" s="252"/>
      <c r="S77" s="252"/>
      <c r="T77" s="252"/>
      <c r="U77" s="252"/>
      <c r="V77" s="252"/>
      <c r="W77" s="253" t="str">
        <f t="shared" si="1"/>
        <v/>
      </c>
      <c r="X77" s="253"/>
      <c r="Y77" s="253"/>
    </row>
    <row r="78" spans="1:25" s="1" customFormat="1" x14ac:dyDescent="0.15">
      <c r="A78" s="252"/>
      <c r="B78" s="252"/>
      <c r="C78" s="254"/>
      <c r="D78" s="254"/>
      <c r="E78" s="254"/>
      <c r="F78" s="252"/>
      <c r="G78" s="252"/>
      <c r="H78" s="252"/>
      <c r="I78" s="252"/>
      <c r="J78" s="252"/>
      <c r="K78" s="252"/>
      <c r="L78" s="252"/>
      <c r="M78" s="252"/>
      <c r="N78" s="252"/>
      <c r="O78" s="252"/>
      <c r="P78" s="252"/>
      <c r="Q78" s="252"/>
      <c r="R78" s="252"/>
      <c r="S78" s="252"/>
      <c r="T78" s="252"/>
      <c r="U78" s="252"/>
      <c r="V78" s="252"/>
      <c r="W78" s="253" t="str">
        <f t="shared" si="1"/>
        <v/>
      </c>
      <c r="X78" s="253"/>
      <c r="Y78" s="253"/>
    </row>
    <row r="79" spans="1:25" s="1" customFormat="1" x14ac:dyDescent="0.15">
      <c r="A79" s="252"/>
      <c r="B79" s="252"/>
      <c r="C79" s="254"/>
      <c r="D79" s="254"/>
      <c r="E79" s="254"/>
      <c r="F79" s="252"/>
      <c r="G79" s="252"/>
      <c r="H79" s="252"/>
      <c r="I79" s="252"/>
      <c r="J79" s="252"/>
      <c r="K79" s="252"/>
      <c r="L79" s="252"/>
      <c r="M79" s="252"/>
      <c r="N79" s="252"/>
      <c r="O79" s="252"/>
      <c r="P79" s="252"/>
      <c r="Q79" s="252"/>
      <c r="R79" s="252"/>
      <c r="S79" s="252"/>
      <c r="T79" s="252"/>
      <c r="U79" s="252"/>
      <c r="V79" s="252"/>
      <c r="W79" s="253" t="str">
        <f t="shared" si="1"/>
        <v/>
      </c>
      <c r="X79" s="253"/>
      <c r="Y79" s="253"/>
    </row>
    <row r="80" spans="1:25" s="1" customFormat="1" x14ac:dyDescent="0.15">
      <c r="A80" s="252"/>
      <c r="B80" s="252"/>
      <c r="C80" s="254"/>
      <c r="D80" s="254"/>
      <c r="E80" s="254"/>
      <c r="F80" s="252"/>
      <c r="G80" s="252"/>
      <c r="H80" s="252"/>
      <c r="I80" s="252"/>
      <c r="J80" s="252"/>
      <c r="K80" s="252"/>
      <c r="L80" s="252"/>
      <c r="M80" s="252"/>
      <c r="N80" s="252"/>
      <c r="O80" s="252"/>
      <c r="P80" s="252"/>
      <c r="Q80" s="252"/>
      <c r="R80" s="252"/>
      <c r="S80" s="252"/>
      <c r="T80" s="252"/>
      <c r="U80" s="252"/>
      <c r="V80" s="252"/>
      <c r="W80" s="253" t="str">
        <f t="shared" si="1"/>
        <v/>
      </c>
      <c r="X80" s="253"/>
      <c r="Y80" s="253"/>
    </row>
    <row r="81" spans="1:25" s="1" customFormat="1" x14ac:dyDescent="0.15">
      <c r="A81" s="252"/>
      <c r="B81" s="252"/>
      <c r="C81" s="254"/>
      <c r="D81" s="254"/>
      <c r="E81" s="254"/>
      <c r="F81" s="252"/>
      <c r="G81" s="252"/>
      <c r="H81" s="252"/>
      <c r="I81" s="252"/>
      <c r="J81" s="252"/>
      <c r="K81" s="252"/>
      <c r="L81" s="252"/>
      <c r="M81" s="252"/>
      <c r="N81" s="252"/>
      <c r="O81" s="252"/>
      <c r="P81" s="252"/>
      <c r="Q81" s="252"/>
      <c r="R81" s="252"/>
      <c r="S81" s="252"/>
      <c r="T81" s="252"/>
      <c r="U81" s="252"/>
      <c r="V81" s="252"/>
      <c r="W81" s="253" t="str">
        <f t="shared" si="1"/>
        <v/>
      </c>
      <c r="X81" s="253"/>
      <c r="Y81" s="253"/>
    </row>
    <row r="82" spans="1:25" s="1" customFormat="1" x14ac:dyDescent="0.15">
      <c r="A82" s="252"/>
      <c r="B82" s="252"/>
      <c r="C82" s="254"/>
      <c r="D82" s="254"/>
      <c r="E82" s="254"/>
      <c r="F82" s="252"/>
      <c r="G82" s="252"/>
      <c r="H82" s="252"/>
      <c r="I82" s="252"/>
      <c r="J82" s="252"/>
      <c r="K82" s="252"/>
      <c r="L82" s="252"/>
      <c r="M82" s="252"/>
      <c r="N82" s="252"/>
      <c r="O82" s="252"/>
      <c r="P82" s="252"/>
      <c r="Q82" s="252"/>
      <c r="R82" s="252"/>
      <c r="S82" s="252"/>
      <c r="T82" s="252"/>
      <c r="U82" s="252"/>
      <c r="V82" s="252"/>
      <c r="W82" s="253" t="str">
        <f t="shared" si="1"/>
        <v/>
      </c>
      <c r="X82" s="253"/>
      <c r="Y82" s="253"/>
    </row>
    <row r="83" spans="1:25" s="1" customFormat="1" x14ac:dyDescent="0.15">
      <c r="A83" s="252"/>
      <c r="B83" s="252"/>
      <c r="C83" s="254"/>
      <c r="D83" s="254"/>
      <c r="E83" s="254"/>
      <c r="F83" s="252"/>
      <c r="G83" s="252"/>
      <c r="H83" s="252"/>
      <c r="I83" s="252"/>
      <c r="J83" s="252"/>
      <c r="K83" s="252"/>
      <c r="L83" s="252"/>
      <c r="M83" s="252"/>
      <c r="N83" s="252"/>
      <c r="O83" s="252"/>
      <c r="P83" s="252"/>
      <c r="Q83" s="252"/>
      <c r="R83" s="252"/>
      <c r="S83" s="252"/>
      <c r="T83" s="252"/>
      <c r="U83" s="252"/>
      <c r="V83" s="252"/>
      <c r="W83" s="253" t="str">
        <f t="shared" si="1"/>
        <v/>
      </c>
      <c r="X83" s="253"/>
      <c r="Y83" s="253"/>
    </row>
    <row r="84" spans="1:25" s="1" customFormat="1" x14ac:dyDescent="0.15">
      <c r="A84" s="252"/>
      <c r="B84" s="252"/>
      <c r="C84" s="254"/>
      <c r="D84" s="254"/>
      <c r="E84" s="254"/>
      <c r="F84" s="252"/>
      <c r="G84" s="252"/>
      <c r="H84" s="252"/>
      <c r="I84" s="252"/>
      <c r="J84" s="252"/>
      <c r="K84" s="252"/>
      <c r="L84" s="252"/>
      <c r="M84" s="252"/>
      <c r="N84" s="252"/>
      <c r="O84" s="252"/>
      <c r="P84" s="252"/>
      <c r="Q84" s="252"/>
      <c r="R84" s="252"/>
      <c r="S84" s="252"/>
      <c r="T84" s="252"/>
      <c r="U84" s="252"/>
      <c r="V84" s="252"/>
      <c r="W84" s="253" t="str">
        <f t="shared" si="1"/>
        <v/>
      </c>
      <c r="X84" s="253"/>
      <c r="Y84" s="253"/>
    </row>
    <row r="85" spans="1:25" s="1" customFormat="1" x14ac:dyDescent="0.15">
      <c r="A85" s="252"/>
      <c r="B85" s="252"/>
      <c r="C85" s="254"/>
      <c r="D85" s="254"/>
      <c r="E85" s="254"/>
      <c r="F85" s="252"/>
      <c r="G85" s="252"/>
      <c r="H85" s="252"/>
      <c r="I85" s="252"/>
      <c r="J85" s="252"/>
      <c r="K85" s="252"/>
      <c r="L85" s="252"/>
      <c r="M85" s="252"/>
      <c r="N85" s="252"/>
      <c r="O85" s="252"/>
      <c r="P85" s="252"/>
      <c r="Q85" s="252"/>
      <c r="R85" s="252"/>
      <c r="S85" s="252"/>
      <c r="T85" s="252"/>
      <c r="U85" s="252"/>
      <c r="V85" s="252"/>
      <c r="W85" s="253" t="str">
        <f t="shared" si="1"/>
        <v/>
      </c>
      <c r="X85" s="253"/>
      <c r="Y85" s="253"/>
    </row>
    <row r="86" spans="1:25" s="1" customFormat="1" x14ac:dyDescent="0.15">
      <c r="A86" s="252"/>
      <c r="B86" s="252"/>
      <c r="C86" s="254"/>
      <c r="D86" s="254"/>
      <c r="E86" s="254"/>
      <c r="F86" s="252"/>
      <c r="G86" s="252"/>
      <c r="H86" s="252"/>
      <c r="I86" s="252"/>
      <c r="J86" s="252"/>
      <c r="K86" s="252"/>
      <c r="L86" s="252"/>
      <c r="M86" s="252"/>
      <c r="N86" s="252"/>
      <c r="O86" s="252"/>
      <c r="P86" s="252"/>
      <c r="Q86" s="252"/>
      <c r="R86" s="252"/>
      <c r="S86" s="252"/>
      <c r="T86" s="252"/>
      <c r="U86" s="252"/>
      <c r="V86" s="252"/>
      <c r="W86" s="253" t="str">
        <f t="shared" si="1"/>
        <v/>
      </c>
      <c r="X86" s="253"/>
      <c r="Y86" s="253"/>
    </row>
    <row r="87" spans="1:25" x14ac:dyDescent="0.15">
      <c r="A87" s="252"/>
      <c r="B87" s="252"/>
      <c r="C87" s="254"/>
      <c r="D87" s="254"/>
      <c r="E87" s="254"/>
      <c r="F87" s="252"/>
      <c r="G87" s="252"/>
      <c r="H87" s="252"/>
      <c r="I87" s="252"/>
      <c r="J87" s="252"/>
      <c r="K87" s="252"/>
      <c r="L87" s="252"/>
      <c r="M87" s="252"/>
      <c r="N87" s="252"/>
      <c r="O87" s="252"/>
      <c r="P87" s="252"/>
      <c r="Q87" s="252"/>
      <c r="R87" s="252"/>
      <c r="S87" s="252"/>
      <c r="T87" s="252"/>
      <c r="U87" s="252"/>
      <c r="V87" s="252"/>
      <c r="W87" s="253" t="str">
        <f t="shared" si="1"/>
        <v/>
      </c>
      <c r="X87" s="253"/>
      <c r="Y87" s="253"/>
    </row>
    <row r="88" spans="1:25" x14ac:dyDescent="0.15">
      <c r="A88" s="252"/>
      <c r="B88" s="252"/>
      <c r="C88" s="254"/>
      <c r="D88" s="254"/>
      <c r="E88" s="254"/>
      <c r="F88" s="252"/>
      <c r="G88" s="252"/>
      <c r="H88" s="252"/>
      <c r="I88" s="252"/>
      <c r="J88" s="252"/>
      <c r="K88" s="252"/>
      <c r="L88" s="252"/>
      <c r="M88" s="252"/>
      <c r="N88" s="252"/>
      <c r="O88" s="252"/>
      <c r="P88" s="252"/>
      <c r="Q88" s="252"/>
      <c r="R88" s="252"/>
      <c r="S88" s="252"/>
      <c r="T88" s="252"/>
      <c r="U88" s="252"/>
      <c r="V88" s="252"/>
      <c r="W88" s="253" t="str">
        <f t="shared" si="1"/>
        <v/>
      </c>
      <c r="X88" s="253"/>
      <c r="Y88" s="253"/>
    </row>
    <row r="89" spans="1:25" x14ac:dyDescent="0.15">
      <c r="A89" s="252"/>
      <c r="B89" s="252"/>
      <c r="C89" s="254"/>
      <c r="D89" s="254"/>
      <c r="E89" s="254"/>
      <c r="F89" s="252"/>
      <c r="G89" s="252"/>
      <c r="H89" s="252"/>
      <c r="I89" s="252"/>
      <c r="J89" s="252"/>
      <c r="K89" s="252"/>
      <c r="L89" s="252"/>
      <c r="M89" s="252"/>
      <c r="N89" s="252"/>
      <c r="O89" s="252"/>
      <c r="P89" s="252"/>
      <c r="Q89" s="252"/>
      <c r="R89" s="252"/>
      <c r="S89" s="252"/>
      <c r="T89" s="252"/>
      <c r="U89" s="252"/>
      <c r="V89" s="252"/>
      <c r="W89" s="253" t="str">
        <f t="shared" si="1"/>
        <v/>
      </c>
      <c r="X89" s="253"/>
      <c r="Y89" s="253"/>
    </row>
    <row r="90" spans="1:25" x14ac:dyDescent="0.15">
      <c r="A90" s="252"/>
      <c r="B90" s="252"/>
      <c r="C90" s="254"/>
      <c r="D90" s="254"/>
      <c r="E90" s="254"/>
      <c r="F90" s="252"/>
      <c r="G90" s="252"/>
      <c r="H90" s="252"/>
      <c r="I90" s="252"/>
      <c r="J90" s="252"/>
      <c r="K90" s="252"/>
      <c r="L90" s="252"/>
      <c r="M90" s="252"/>
      <c r="N90" s="252"/>
      <c r="O90" s="252"/>
      <c r="P90" s="252"/>
      <c r="Q90" s="252"/>
      <c r="R90" s="252"/>
      <c r="S90" s="252"/>
      <c r="T90" s="252"/>
      <c r="U90" s="252"/>
      <c r="V90" s="252"/>
      <c r="W90" s="253" t="str">
        <f t="shared" si="1"/>
        <v/>
      </c>
      <c r="X90" s="253"/>
      <c r="Y90" s="253"/>
    </row>
    <row r="91" spans="1:25" x14ac:dyDescent="0.15">
      <c r="A91" s="252"/>
      <c r="B91" s="252"/>
      <c r="C91" s="254"/>
      <c r="D91" s="254"/>
      <c r="E91" s="254"/>
      <c r="F91" s="252"/>
      <c r="G91" s="252"/>
      <c r="H91" s="252"/>
      <c r="I91" s="252"/>
      <c r="J91" s="252"/>
      <c r="K91" s="252"/>
      <c r="L91" s="252"/>
      <c r="M91" s="252"/>
      <c r="N91" s="252"/>
      <c r="O91" s="252"/>
      <c r="P91" s="252"/>
      <c r="Q91" s="252"/>
      <c r="R91" s="252"/>
      <c r="S91" s="252"/>
      <c r="T91" s="252"/>
      <c r="U91" s="252"/>
      <c r="V91" s="252"/>
      <c r="W91" s="253" t="str">
        <f t="shared" si="1"/>
        <v/>
      </c>
      <c r="X91" s="253"/>
      <c r="Y91" s="253"/>
    </row>
    <row r="92" spans="1:25" x14ac:dyDescent="0.15">
      <c r="A92" s="252"/>
      <c r="B92" s="252"/>
      <c r="C92" s="254"/>
      <c r="D92" s="254"/>
      <c r="E92" s="254"/>
      <c r="F92" s="252"/>
      <c r="G92" s="252"/>
      <c r="H92" s="252"/>
      <c r="I92" s="252"/>
      <c r="J92" s="252"/>
      <c r="K92" s="252"/>
      <c r="L92" s="252"/>
      <c r="M92" s="252"/>
      <c r="N92" s="252"/>
      <c r="O92" s="252"/>
      <c r="P92" s="252"/>
      <c r="Q92" s="252"/>
      <c r="R92" s="252"/>
      <c r="S92" s="252"/>
      <c r="T92" s="252"/>
      <c r="U92" s="252"/>
      <c r="V92" s="252"/>
      <c r="W92" s="253" t="str">
        <f t="shared" si="1"/>
        <v/>
      </c>
      <c r="X92" s="253"/>
      <c r="Y92" s="253"/>
    </row>
    <row r="93" spans="1:25" x14ac:dyDescent="0.15">
      <c r="A93" s="252"/>
      <c r="B93" s="252"/>
      <c r="C93" s="254"/>
      <c r="D93" s="254"/>
      <c r="E93" s="254"/>
      <c r="F93" s="252"/>
      <c r="G93" s="252"/>
      <c r="H93" s="252"/>
      <c r="I93" s="252"/>
      <c r="J93" s="252"/>
      <c r="K93" s="252"/>
      <c r="L93" s="252"/>
      <c r="M93" s="252"/>
      <c r="N93" s="252"/>
      <c r="O93" s="252"/>
      <c r="P93" s="252"/>
      <c r="Q93" s="252"/>
      <c r="R93" s="252"/>
      <c r="S93" s="252"/>
      <c r="T93" s="252"/>
      <c r="U93" s="252"/>
      <c r="V93" s="252"/>
      <c r="W93" s="253" t="str">
        <f t="shared" si="1"/>
        <v/>
      </c>
      <c r="X93" s="253"/>
      <c r="Y93" s="253"/>
    </row>
    <row r="94" spans="1:25" x14ac:dyDescent="0.15">
      <c r="A94" s="252"/>
      <c r="B94" s="252"/>
      <c r="C94" s="254"/>
      <c r="D94" s="254"/>
      <c r="E94" s="254"/>
      <c r="F94" s="252"/>
      <c r="G94" s="252"/>
      <c r="H94" s="252"/>
      <c r="I94" s="252"/>
      <c r="J94" s="252"/>
      <c r="K94" s="252"/>
      <c r="L94" s="252"/>
      <c r="M94" s="252"/>
      <c r="N94" s="252"/>
      <c r="O94" s="252"/>
      <c r="P94" s="252"/>
      <c r="Q94" s="252"/>
      <c r="R94" s="252"/>
      <c r="S94" s="252"/>
      <c r="T94" s="252"/>
      <c r="U94" s="252"/>
      <c r="V94" s="252"/>
      <c r="W94" s="253" t="str">
        <f t="shared" si="1"/>
        <v/>
      </c>
      <c r="X94" s="253"/>
      <c r="Y94" s="253"/>
    </row>
    <row r="95" spans="1:25" x14ac:dyDescent="0.15">
      <c r="A95" s="252"/>
      <c r="B95" s="252"/>
      <c r="C95" s="254"/>
      <c r="D95" s="254"/>
      <c r="E95" s="254"/>
      <c r="F95" s="252"/>
      <c r="G95" s="252"/>
      <c r="H95" s="252"/>
      <c r="I95" s="252"/>
      <c r="J95" s="252"/>
      <c r="K95" s="252"/>
      <c r="L95" s="252"/>
      <c r="M95" s="252"/>
      <c r="N95" s="252"/>
      <c r="O95" s="252"/>
      <c r="P95" s="252"/>
      <c r="Q95" s="252"/>
      <c r="R95" s="252"/>
      <c r="S95" s="252"/>
      <c r="T95" s="252"/>
      <c r="U95" s="252"/>
      <c r="V95" s="252"/>
      <c r="W95" s="253" t="str">
        <f t="shared" si="1"/>
        <v/>
      </c>
      <c r="X95" s="253"/>
      <c r="Y95" s="253"/>
    </row>
    <row r="96" spans="1:25" x14ac:dyDescent="0.15">
      <c r="A96" s="252"/>
      <c r="B96" s="252"/>
      <c r="C96" s="254"/>
      <c r="D96" s="254"/>
      <c r="E96" s="254"/>
      <c r="F96" s="252"/>
      <c r="G96" s="252"/>
      <c r="H96" s="252"/>
      <c r="I96" s="252"/>
      <c r="J96" s="252"/>
      <c r="K96" s="252"/>
      <c r="L96" s="252"/>
      <c r="M96" s="252"/>
      <c r="N96" s="252"/>
      <c r="O96" s="252"/>
      <c r="P96" s="252"/>
      <c r="Q96" s="252"/>
      <c r="R96" s="252"/>
      <c r="S96" s="252"/>
      <c r="T96" s="252"/>
      <c r="U96" s="252"/>
      <c r="V96" s="252"/>
      <c r="W96" s="253" t="str">
        <f t="shared" si="1"/>
        <v/>
      </c>
      <c r="X96" s="253"/>
      <c r="Y96" s="253"/>
    </row>
    <row r="97" spans="1:25" x14ac:dyDescent="0.15">
      <c r="A97" s="252"/>
      <c r="B97" s="252"/>
      <c r="C97" s="254"/>
      <c r="D97" s="254"/>
      <c r="E97" s="254"/>
      <c r="F97" s="252"/>
      <c r="G97" s="252"/>
      <c r="H97" s="252"/>
      <c r="I97" s="252"/>
      <c r="J97" s="252"/>
      <c r="K97" s="252"/>
      <c r="L97" s="252"/>
      <c r="M97" s="252"/>
      <c r="N97" s="252"/>
      <c r="O97" s="252"/>
      <c r="P97" s="252"/>
      <c r="Q97" s="252"/>
      <c r="R97" s="252"/>
      <c r="S97" s="252"/>
      <c r="T97" s="252"/>
      <c r="U97" s="252"/>
      <c r="V97" s="252"/>
      <c r="W97" s="253" t="str">
        <f t="shared" si="1"/>
        <v/>
      </c>
      <c r="X97" s="253"/>
      <c r="Y97" s="253"/>
    </row>
    <row r="98" spans="1:25" x14ac:dyDescent="0.15">
      <c r="A98" s="252"/>
      <c r="B98" s="252"/>
      <c r="C98" s="254"/>
      <c r="D98" s="254"/>
      <c r="E98" s="254"/>
      <c r="F98" s="252"/>
      <c r="G98" s="252"/>
      <c r="H98" s="252"/>
      <c r="I98" s="252"/>
      <c r="J98" s="252"/>
      <c r="K98" s="252"/>
      <c r="L98" s="252"/>
      <c r="M98" s="252"/>
      <c r="N98" s="252"/>
      <c r="O98" s="252"/>
      <c r="P98" s="252"/>
      <c r="Q98" s="252"/>
      <c r="R98" s="252"/>
      <c r="S98" s="252"/>
      <c r="T98" s="252"/>
      <c r="U98" s="252"/>
      <c r="V98" s="252"/>
      <c r="W98" s="253" t="str">
        <f t="shared" si="1"/>
        <v/>
      </c>
      <c r="X98" s="253"/>
      <c r="Y98" s="253"/>
    </row>
    <row r="99" spans="1:25" x14ac:dyDescent="0.15">
      <c r="A99" s="252"/>
      <c r="B99" s="252"/>
      <c r="C99" s="254"/>
      <c r="D99" s="254"/>
      <c r="E99" s="254"/>
      <c r="F99" s="252"/>
      <c r="G99" s="252"/>
      <c r="H99" s="252"/>
      <c r="I99" s="252"/>
      <c r="J99" s="252"/>
      <c r="K99" s="252"/>
      <c r="L99" s="252"/>
      <c r="M99" s="252"/>
      <c r="N99" s="252"/>
      <c r="O99" s="252"/>
      <c r="P99" s="252"/>
      <c r="Q99" s="252"/>
      <c r="R99" s="252"/>
      <c r="S99" s="252"/>
      <c r="T99" s="252"/>
      <c r="U99" s="252"/>
      <c r="V99" s="252"/>
      <c r="W99" s="253" t="str">
        <f t="shared" si="1"/>
        <v/>
      </c>
      <c r="X99" s="253"/>
      <c r="Y99" s="253"/>
    </row>
    <row r="100" spans="1:25" x14ac:dyDescent="0.15">
      <c r="A100" s="252"/>
      <c r="B100" s="252"/>
      <c r="C100" s="254"/>
      <c r="D100" s="254"/>
      <c r="E100" s="254"/>
      <c r="F100" s="252"/>
      <c r="G100" s="252"/>
      <c r="H100" s="252"/>
      <c r="I100" s="252"/>
      <c r="J100" s="252"/>
      <c r="K100" s="252"/>
      <c r="L100" s="252"/>
      <c r="M100" s="252"/>
      <c r="N100" s="252"/>
      <c r="O100" s="252"/>
      <c r="P100" s="252"/>
      <c r="Q100" s="252"/>
      <c r="R100" s="252"/>
      <c r="S100" s="252"/>
      <c r="T100" s="252"/>
      <c r="U100" s="252"/>
      <c r="V100" s="252"/>
      <c r="W100" s="253" t="str">
        <f t="shared" si="1"/>
        <v/>
      </c>
      <c r="X100" s="253"/>
      <c r="Y100" s="253"/>
    </row>
    <row r="101" spans="1:25" x14ac:dyDescent="0.15">
      <c r="A101" s="252"/>
      <c r="B101" s="252"/>
      <c r="C101" s="254"/>
      <c r="D101" s="254"/>
      <c r="E101" s="254"/>
      <c r="F101" s="252"/>
      <c r="G101" s="252"/>
      <c r="H101" s="252"/>
      <c r="I101" s="252"/>
      <c r="J101" s="252"/>
      <c r="K101" s="252"/>
      <c r="L101" s="252"/>
      <c r="M101" s="252"/>
      <c r="N101" s="252"/>
      <c r="O101" s="252"/>
      <c r="P101" s="252"/>
      <c r="Q101" s="252"/>
      <c r="R101" s="252"/>
      <c r="S101" s="252"/>
      <c r="T101" s="252"/>
      <c r="U101" s="252"/>
      <c r="V101" s="252"/>
      <c r="W101" s="253" t="str">
        <f t="shared" si="1"/>
        <v/>
      </c>
      <c r="X101" s="253"/>
      <c r="Y101" s="253"/>
    </row>
    <row r="102" spans="1:25" x14ac:dyDescent="0.15">
      <c r="A102" s="252"/>
      <c r="B102" s="252"/>
      <c r="C102" s="254"/>
      <c r="D102" s="254"/>
      <c r="E102" s="254"/>
      <c r="F102" s="252"/>
      <c r="G102" s="252"/>
      <c r="H102" s="252"/>
      <c r="I102" s="252"/>
      <c r="J102" s="252"/>
      <c r="K102" s="252"/>
      <c r="L102" s="252"/>
      <c r="M102" s="252"/>
      <c r="N102" s="252"/>
      <c r="O102" s="252"/>
      <c r="P102" s="252"/>
      <c r="Q102" s="252"/>
      <c r="R102" s="252"/>
      <c r="S102" s="252"/>
      <c r="T102" s="252"/>
      <c r="U102" s="252"/>
      <c r="V102" s="252"/>
      <c r="W102" s="253" t="str">
        <f t="shared" si="1"/>
        <v/>
      </c>
      <c r="X102" s="253"/>
      <c r="Y102" s="253"/>
    </row>
    <row r="103" spans="1:25" x14ac:dyDescent="0.15">
      <c r="A103" s="252"/>
      <c r="B103" s="252"/>
      <c r="C103" s="254"/>
      <c r="D103" s="254"/>
      <c r="E103" s="254"/>
      <c r="F103" s="252"/>
      <c r="G103" s="252"/>
      <c r="H103" s="252"/>
      <c r="I103" s="252"/>
      <c r="J103" s="252"/>
      <c r="K103" s="252"/>
      <c r="L103" s="252"/>
      <c r="M103" s="252"/>
      <c r="N103" s="252"/>
      <c r="O103" s="252"/>
      <c r="P103" s="252"/>
      <c r="Q103" s="252"/>
      <c r="R103" s="252"/>
      <c r="S103" s="252"/>
      <c r="T103" s="252"/>
      <c r="U103" s="252"/>
      <c r="V103" s="252"/>
      <c r="W103" s="253" t="str">
        <f t="shared" si="1"/>
        <v/>
      </c>
      <c r="X103" s="253"/>
      <c r="Y103" s="253"/>
    </row>
    <row r="104" spans="1:25" x14ac:dyDescent="0.15">
      <c r="A104" s="252"/>
      <c r="B104" s="252"/>
      <c r="C104" s="254"/>
      <c r="D104" s="254"/>
      <c r="E104" s="254"/>
      <c r="F104" s="252"/>
      <c r="G104" s="252"/>
      <c r="H104" s="252"/>
      <c r="I104" s="252"/>
      <c r="J104" s="252"/>
      <c r="K104" s="252"/>
      <c r="L104" s="252"/>
      <c r="M104" s="252"/>
      <c r="N104" s="252"/>
      <c r="O104" s="252"/>
      <c r="P104" s="252"/>
      <c r="Q104" s="252"/>
      <c r="R104" s="252"/>
      <c r="S104" s="252"/>
      <c r="T104" s="252"/>
      <c r="U104" s="252"/>
      <c r="V104" s="252"/>
      <c r="W104" s="253" t="str">
        <f t="shared" si="1"/>
        <v/>
      </c>
      <c r="X104" s="253"/>
      <c r="Y104" s="253"/>
    </row>
    <row r="105" spans="1:25" x14ac:dyDescent="0.15">
      <c r="A105" s="252"/>
      <c r="B105" s="252"/>
      <c r="C105" s="254"/>
      <c r="D105" s="254"/>
      <c r="E105" s="254"/>
      <c r="F105" s="252"/>
      <c r="G105" s="252"/>
      <c r="H105" s="252"/>
      <c r="I105" s="252"/>
      <c r="J105" s="252"/>
      <c r="K105" s="252"/>
      <c r="L105" s="252"/>
      <c r="M105" s="252"/>
      <c r="N105" s="252"/>
      <c r="O105" s="252"/>
      <c r="P105" s="252"/>
      <c r="Q105" s="252"/>
      <c r="R105" s="252"/>
      <c r="S105" s="252"/>
      <c r="T105" s="252"/>
      <c r="U105" s="252"/>
      <c r="V105" s="252"/>
      <c r="W105" s="253" t="str">
        <f t="shared" si="1"/>
        <v/>
      </c>
      <c r="X105" s="253"/>
      <c r="Y105" s="253"/>
    </row>
    <row r="106" spans="1:25" x14ac:dyDescent="0.15">
      <c r="A106" s="252"/>
      <c r="B106" s="252"/>
      <c r="C106" s="254"/>
      <c r="D106" s="254"/>
      <c r="E106" s="254"/>
      <c r="F106" s="252"/>
      <c r="G106" s="252"/>
      <c r="H106" s="252"/>
      <c r="I106" s="252"/>
      <c r="J106" s="252"/>
      <c r="K106" s="252"/>
      <c r="L106" s="252"/>
      <c r="M106" s="252"/>
      <c r="N106" s="252"/>
      <c r="O106" s="252"/>
      <c r="P106" s="252"/>
      <c r="Q106" s="252"/>
      <c r="R106" s="252"/>
      <c r="S106" s="252"/>
      <c r="T106" s="252"/>
      <c r="U106" s="252"/>
      <c r="V106" s="252"/>
      <c r="W106" s="253" t="str">
        <f t="shared" si="1"/>
        <v/>
      </c>
      <c r="X106" s="253"/>
      <c r="Y106" s="253"/>
    </row>
    <row r="107" spans="1:25" x14ac:dyDescent="0.15">
      <c r="A107" s="252"/>
      <c r="B107" s="252"/>
      <c r="C107" s="254"/>
      <c r="D107" s="254"/>
      <c r="E107" s="254"/>
      <c r="F107" s="252"/>
      <c r="G107" s="252"/>
      <c r="H107" s="252"/>
      <c r="I107" s="252"/>
      <c r="J107" s="252"/>
      <c r="K107" s="252"/>
      <c r="L107" s="252"/>
      <c r="M107" s="252"/>
      <c r="N107" s="252"/>
      <c r="O107" s="252"/>
      <c r="P107" s="252"/>
      <c r="Q107" s="252"/>
      <c r="R107" s="252"/>
      <c r="S107" s="252"/>
      <c r="T107" s="252"/>
      <c r="U107" s="252"/>
      <c r="V107" s="252"/>
      <c r="W107" s="253" t="str">
        <f t="shared" si="1"/>
        <v/>
      </c>
      <c r="X107" s="253"/>
      <c r="Y107" s="253"/>
    </row>
    <row r="108" spans="1:25" x14ac:dyDescent="0.15">
      <c r="A108" s="252"/>
      <c r="B108" s="252"/>
      <c r="C108" s="254"/>
      <c r="D108" s="254"/>
      <c r="E108" s="254"/>
      <c r="F108" s="252"/>
      <c r="G108" s="252"/>
      <c r="H108" s="252"/>
      <c r="I108" s="252"/>
      <c r="J108" s="252"/>
      <c r="K108" s="252"/>
      <c r="L108" s="252"/>
      <c r="M108" s="252"/>
      <c r="N108" s="252"/>
      <c r="O108" s="252"/>
      <c r="P108" s="252"/>
      <c r="Q108" s="252"/>
      <c r="R108" s="252"/>
      <c r="S108" s="252"/>
      <c r="T108" s="252"/>
      <c r="U108" s="252"/>
      <c r="V108" s="252"/>
      <c r="W108" s="253" t="str">
        <f t="shared" si="1"/>
        <v/>
      </c>
      <c r="X108" s="253"/>
      <c r="Y108" s="253"/>
    </row>
    <row r="109" spans="1:25" x14ac:dyDescent="0.15">
      <c r="A109" s="252"/>
      <c r="B109" s="252"/>
      <c r="C109" s="254"/>
      <c r="D109" s="254"/>
      <c r="E109" s="254"/>
      <c r="F109" s="252"/>
      <c r="G109" s="252"/>
      <c r="H109" s="252"/>
      <c r="I109" s="252"/>
      <c r="J109" s="252"/>
      <c r="K109" s="252"/>
      <c r="L109" s="252"/>
      <c r="M109" s="252"/>
      <c r="N109" s="252"/>
      <c r="O109" s="252"/>
      <c r="P109" s="252"/>
      <c r="Q109" s="252"/>
      <c r="R109" s="252"/>
      <c r="S109" s="252"/>
      <c r="T109" s="252"/>
      <c r="U109" s="252"/>
      <c r="V109" s="252"/>
      <c r="W109" s="253" t="str">
        <f t="shared" si="1"/>
        <v/>
      </c>
      <c r="X109" s="253"/>
      <c r="Y109" s="253"/>
    </row>
    <row r="110" spans="1:25" x14ac:dyDescent="0.15">
      <c r="A110" s="252"/>
      <c r="B110" s="252"/>
      <c r="C110" s="254"/>
      <c r="D110" s="254"/>
      <c r="E110" s="254"/>
      <c r="F110" s="252"/>
      <c r="G110" s="252"/>
      <c r="H110" s="252"/>
      <c r="I110" s="252"/>
      <c r="J110" s="252"/>
      <c r="K110" s="252"/>
      <c r="L110" s="252"/>
      <c r="M110" s="252"/>
      <c r="N110" s="252"/>
      <c r="O110" s="252"/>
      <c r="P110" s="252"/>
      <c r="Q110" s="252"/>
      <c r="R110" s="252"/>
      <c r="S110" s="252"/>
      <c r="T110" s="252"/>
      <c r="U110" s="252"/>
      <c r="V110" s="252"/>
      <c r="W110" s="253" t="str">
        <f t="shared" si="1"/>
        <v/>
      </c>
      <c r="X110" s="253"/>
      <c r="Y110" s="253"/>
    </row>
    <row r="111" spans="1:25" x14ac:dyDescent="0.15">
      <c r="A111" s="252"/>
      <c r="B111" s="252"/>
      <c r="C111" s="254"/>
      <c r="D111" s="254"/>
      <c r="E111" s="254"/>
      <c r="F111" s="252"/>
      <c r="G111" s="252"/>
      <c r="H111" s="252"/>
      <c r="I111" s="252"/>
      <c r="J111" s="252"/>
      <c r="K111" s="252"/>
      <c r="L111" s="252"/>
      <c r="M111" s="252"/>
      <c r="N111" s="252"/>
      <c r="O111" s="252"/>
      <c r="P111" s="252"/>
      <c r="Q111" s="252"/>
      <c r="R111" s="252"/>
      <c r="S111" s="252"/>
      <c r="T111" s="252"/>
      <c r="U111" s="252"/>
      <c r="V111" s="252"/>
      <c r="W111" s="253" t="str">
        <f t="shared" si="1"/>
        <v/>
      </c>
      <c r="X111" s="253"/>
      <c r="Y111" s="253"/>
    </row>
    <row r="112" spans="1:25" x14ac:dyDescent="0.15">
      <c r="A112" s="255"/>
      <c r="B112" s="255"/>
      <c r="C112" s="256"/>
      <c r="D112" s="256"/>
      <c r="E112" s="256"/>
      <c r="F112" s="255"/>
      <c r="G112" s="255"/>
      <c r="H112" s="255"/>
      <c r="I112" s="255"/>
      <c r="J112" s="255"/>
      <c r="K112" s="255"/>
      <c r="L112" s="255"/>
      <c r="M112" s="255"/>
      <c r="N112" s="255"/>
      <c r="O112" s="255"/>
      <c r="P112" s="255"/>
      <c r="Q112" s="255"/>
      <c r="R112" s="255"/>
      <c r="S112" s="255"/>
      <c r="T112" s="255"/>
      <c r="U112" s="255"/>
      <c r="V112" s="255"/>
      <c r="W112" s="257" t="str">
        <f t="shared" si="1"/>
        <v/>
      </c>
      <c r="X112" s="257"/>
      <c r="Y112" s="257"/>
    </row>
    <row r="113" spans="1:25" ht="15" customHeight="1" x14ac:dyDescent="0.15">
      <c r="A113" s="131"/>
      <c r="B113" s="131"/>
      <c r="C113" s="131"/>
      <c r="D113" s="131"/>
      <c r="E113" s="131"/>
      <c r="F113" s="131"/>
      <c r="G113" s="131"/>
      <c r="H113" s="131"/>
      <c r="I113" s="131"/>
      <c r="J113" s="131"/>
      <c r="K113" s="131"/>
      <c r="L113" s="131"/>
      <c r="M113" s="131"/>
      <c r="N113" s="131"/>
      <c r="O113" s="131"/>
      <c r="P113" s="131"/>
      <c r="Q113" s="131"/>
      <c r="R113" s="131"/>
      <c r="S113" s="130"/>
      <c r="T113" s="130"/>
      <c r="U113" s="130"/>
      <c r="V113" s="130"/>
      <c r="W113" s="130"/>
      <c r="X113" s="130"/>
      <c r="Y113" s="130"/>
    </row>
    <row r="114" spans="1:25" s="26" customFormat="1" ht="16" x14ac:dyDescent="0.2">
      <c r="A114" s="127" t="s">
        <v>106</v>
      </c>
      <c r="B114" s="127"/>
      <c r="C114" s="127"/>
      <c r="D114" s="127"/>
      <c r="E114" s="127"/>
      <c r="F114" s="127"/>
      <c r="G114" s="127"/>
      <c r="H114" s="127"/>
      <c r="I114" s="127"/>
      <c r="J114" s="127"/>
      <c r="K114" s="127"/>
      <c r="L114" s="127"/>
      <c r="M114" s="127"/>
      <c r="N114" s="127"/>
      <c r="O114" s="127"/>
      <c r="P114" s="127"/>
      <c r="Q114" s="127"/>
      <c r="R114" s="27"/>
      <c r="S114" s="130"/>
      <c r="T114" s="130"/>
      <c r="U114" s="130"/>
      <c r="V114" s="130"/>
      <c r="W114" s="130"/>
      <c r="X114" s="130"/>
      <c r="Y114" s="130"/>
    </row>
    <row r="115" spans="1:25" ht="15" customHeight="1" x14ac:dyDescent="0.15">
      <c r="A115" s="251" t="str">
        <f>CONCATENATE("Zusammenfassung Belege Unterkunft inkl. Nebenkosten ",Stammdaten!F20)</f>
        <v xml:space="preserve">Zusammenfassung Belege Unterkunft inkl. Nebenkosten </v>
      </c>
      <c r="B115" s="251"/>
      <c r="C115" s="251"/>
      <c r="D115" s="251"/>
      <c r="E115" s="251"/>
      <c r="F115" s="251"/>
      <c r="G115" s="251"/>
      <c r="H115" s="251"/>
      <c r="I115" s="251"/>
      <c r="J115" s="251"/>
      <c r="K115" s="251"/>
      <c r="L115" s="251"/>
      <c r="M115" s="251"/>
      <c r="N115" s="251"/>
      <c r="O115" s="251"/>
      <c r="P115" s="251"/>
      <c r="Q115" s="251"/>
      <c r="R115" s="251"/>
      <c r="S115" s="130"/>
      <c r="T115" s="130"/>
      <c r="U115" s="130"/>
      <c r="V115" s="130"/>
      <c r="W115" s="130"/>
      <c r="X115" s="130"/>
      <c r="Y115" s="130"/>
    </row>
    <row r="116" spans="1:25" ht="15" customHeight="1" x14ac:dyDescent="0.15">
      <c r="A116" s="131"/>
      <c r="B116" s="131"/>
      <c r="C116" s="131"/>
      <c r="D116" s="131"/>
      <c r="E116" s="131"/>
      <c r="F116" s="131"/>
      <c r="G116" s="131"/>
      <c r="H116" s="131"/>
      <c r="I116" s="131"/>
      <c r="J116" s="131"/>
      <c r="K116" s="131"/>
      <c r="L116" s="131"/>
      <c r="M116" s="131"/>
      <c r="N116" s="131"/>
      <c r="O116" s="131"/>
      <c r="P116" s="131"/>
      <c r="Q116" s="131"/>
      <c r="R116" s="131"/>
      <c r="S116" s="130"/>
      <c r="T116" s="130"/>
      <c r="U116" s="130"/>
      <c r="V116" s="130"/>
      <c r="W116" s="130"/>
      <c r="X116" s="130"/>
      <c r="Y116" s="130"/>
    </row>
    <row r="117" spans="1:25" ht="15" customHeight="1" x14ac:dyDescent="0.15">
      <c r="A117" s="131"/>
      <c r="B117" s="131"/>
      <c r="C117" s="131"/>
      <c r="D117" s="131"/>
      <c r="E117" s="131"/>
      <c r="F117" s="131"/>
      <c r="G117" s="131"/>
      <c r="H117" s="131"/>
      <c r="I117" s="131"/>
      <c r="J117" s="131"/>
      <c r="K117" s="131"/>
      <c r="L117" s="131"/>
      <c r="M117" s="131"/>
      <c r="N117" s="131"/>
      <c r="O117" s="131"/>
      <c r="P117" s="131"/>
      <c r="Q117" s="131"/>
      <c r="R117" s="131"/>
      <c r="S117" s="130"/>
      <c r="T117" s="130"/>
      <c r="U117" s="130"/>
      <c r="V117" s="130"/>
      <c r="W117" s="130"/>
      <c r="X117" s="130"/>
      <c r="Y117" s="130"/>
    </row>
    <row r="118" spans="1:25" ht="1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5" customHeight="1" x14ac:dyDescent="0.15">
      <c r="A119" s="22"/>
      <c r="B119" s="22"/>
      <c r="C119" s="22"/>
      <c r="D119" s="22"/>
      <c r="E119" s="22"/>
      <c r="F119" s="22"/>
      <c r="G119" s="22"/>
      <c r="H119" s="22"/>
      <c r="I119" s="22"/>
      <c r="J119" s="258" t="s">
        <v>63</v>
      </c>
      <c r="K119" s="259"/>
      <c r="L119" s="259"/>
      <c r="M119" s="259"/>
      <c r="N119" s="259"/>
      <c r="O119" s="259"/>
      <c r="P119" s="259"/>
      <c r="Q119" s="259"/>
      <c r="R119" s="259"/>
      <c r="S119" s="259"/>
      <c r="T119" s="259"/>
      <c r="U119" s="260" t="s">
        <v>23</v>
      </c>
      <c r="V119" s="260"/>
      <c r="W119" s="266" t="str">
        <f>IF(SUM(T123:V168)=0,"",SUM(T123:V168))</f>
        <v/>
      </c>
      <c r="X119" s="266"/>
      <c r="Y119" s="267"/>
    </row>
    <row r="120" spans="1:25" x14ac:dyDescent="0.15">
      <c r="A120" s="4"/>
      <c r="B120" s="4"/>
      <c r="C120" s="4"/>
      <c r="D120" s="4"/>
      <c r="E120" s="4"/>
      <c r="F120" s="4"/>
      <c r="G120" s="4"/>
      <c r="H120" s="4"/>
      <c r="I120" s="4"/>
      <c r="J120" s="261" t="s">
        <v>56</v>
      </c>
      <c r="K120" s="149"/>
      <c r="L120" s="149"/>
      <c r="M120" s="149"/>
      <c r="N120" s="149"/>
      <c r="O120" s="149"/>
      <c r="P120" s="149"/>
      <c r="Q120" s="149"/>
      <c r="R120" s="149"/>
      <c r="S120" s="149"/>
      <c r="T120" s="149"/>
      <c r="U120" s="230" t="s">
        <v>23</v>
      </c>
      <c r="V120" s="230"/>
      <c r="W120" s="268" t="str">
        <f>IF(W119="","",Budget!$W$11-W119)</f>
        <v/>
      </c>
      <c r="X120" s="269"/>
      <c r="Y120" s="270"/>
    </row>
    <row r="121" spans="1:25" ht="15" x14ac:dyDescent="0.2">
      <c r="A121"/>
      <c r="B121"/>
      <c r="C121"/>
      <c r="D121"/>
      <c r="E121"/>
      <c r="F121"/>
      <c r="G121"/>
      <c r="H121"/>
      <c r="I121"/>
      <c r="J121"/>
      <c r="K121"/>
      <c r="L121"/>
      <c r="M121"/>
      <c r="N121"/>
      <c r="O121"/>
      <c r="P121"/>
      <c r="Q121"/>
      <c r="R121"/>
      <c r="S121"/>
      <c r="T121"/>
      <c r="U121"/>
      <c r="V121"/>
      <c r="W121"/>
      <c r="X121"/>
      <c r="Y121"/>
    </row>
    <row r="122" spans="1:25" x14ac:dyDescent="0.15">
      <c r="A122" s="265" t="s">
        <v>58</v>
      </c>
      <c r="B122" s="265"/>
      <c r="C122" s="265" t="s">
        <v>59</v>
      </c>
      <c r="D122" s="265"/>
      <c r="E122" s="265"/>
      <c r="F122" s="265" t="s">
        <v>57</v>
      </c>
      <c r="G122" s="265"/>
      <c r="H122" s="265"/>
      <c r="I122" s="265"/>
      <c r="J122" s="265"/>
      <c r="K122" s="265"/>
      <c r="L122" s="265"/>
      <c r="M122" s="265"/>
      <c r="N122" s="265"/>
      <c r="O122" s="265"/>
      <c r="P122" s="265"/>
      <c r="Q122" s="265"/>
      <c r="R122" s="265"/>
      <c r="S122" s="265"/>
      <c r="T122" s="265" t="s">
        <v>60</v>
      </c>
      <c r="U122" s="265"/>
      <c r="V122" s="265"/>
      <c r="W122" s="265" t="s">
        <v>61</v>
      </c>
      <c r="X122" s="265"/>
      <c r="Y122" s="265"/>
    </row>
    <row r="123" spans="1:25" x14ac:dyDescent="0.15">
      <c r="A123" s="262"/>
      <c r="B123" s="262"/>
      <c r="C123" s="263"/>
      <c r="D123" s="263"/>
      <c r="E123" s="263"/>
      <c r="F123" s="262"/>
      <c r="G123" s="262"/>
      <c r="H123" s="262"/>
      <c r="I123" s="262"/>
      <c r="J123" s="262"/>
      <c r="K123" s="262"/>
      <c r="L123" s="262"/>
      <c r="M123" s="262"/>
      <c r="N123" s="262"/>
      <c r="O123" s="262"/>
      <c r="P123" s="262"/>
      <c r="Q123" s="262"/>
      <c r="R123" s="262"/>
      <c r="S123" s="262"/>
      <c r="T123" s="262"/>
      <c r="U123" s="262"/>
      <c r="V123" s="262"/>
      <c r="W123" s="264" t="str">
        <f>IF(T123="","",T123)</f>
        <v/>
      </c>
      <c r="X123" s="264"/>
      <c r="Y123" s="264"/>
    </row>
    <row r="124" spans="1:25" x14ac:dyDescent="0.15">
      <c r="A124" s="252"/>
      <c r="B124" s="252"/>
      <c r="C124" s="254"/>
      <c r="D124" s="254"/>
      <c r="E124" s="254"/>
      <c r="F124" s="252"/>
      <c r="G124" s="252"/>
      <c r="H124" s="252"/>
      <c r="I124" s="252"/>
      <c r="J124" s="252"/>
      <c r="K124" s="252"/>
      <c r="L124" s="252"/>
      <c r="M124" s="252"/>
      <c r="N124" s="252"/>
      <c r="O124" s="252"/>
      <c r="P124" s="252"/>
      <c r="Q124" s="252"/>
      <c r="R124" s="252"/>
      <c r="S124" s="252"/>
      <c r="T124" s="252"/>
      <c r="U124" s="252"/>
      <c r="V124" s="252"/>
      <c r="W124" s="253" t="str">
        <f>IF(OR(W123="",T124=""),"",W123+T124)</f>
        <v/>
      </c>
      <c r="X124" s="253"/>
      <c r="Y124" s="253"/>
    </row>
    <row r="125" spans="1:25" x14ac:dyDescent="0.15">
      <c r="A125" s="252"/>
      <c r="B125" s="252"/>
      <c r="C125" s="254"/>
      <c r="D125" s="254"/>
      <c r="E125" s="254"/>
      <c r="F125" s="252"/>
      <c r="G125" s="252"/>
      <c r="H125" s="252"/>
      <c r="I125" s="252"/>
      <c r="J125" s="252"/>
      <c r="K125" s="252"/>
      <c r="L125" s="252"/>
      <c r="M125" s="252"/>
      <c r="N125" s="252"/>
      <c r="O125" s="252"/>
      <c r="P125" s="252"/>
      <c r="Q125" s="252"/>
      <c r="R125" s="252"/>
      <c r="S125" s="252"/>
      <c r="T125" s="252"/>
      <c r="U125" s="252"/>
      <c r="V125" s="252"/>
      <c r="W125" s="253" t="str">
        <f t="shared" ref="W125:W168" si="2">IF(OR(W124="",T125=""),"",W124+T125)</f>
        <v/>
      </c>
      <c r="X125" s="253"/>
      <c r="Y125" s="253"/>
    </row>
    <row r="126" spans="1:25" x14ac:dyDescent="0.15">
      <c r="A126" s="252"/>
      <c r="B126" s="252"/>
      <c r="C126" s="254"/>
      <c r="D126" s="254"/>
      <c r="E126" s="254"/>
      <c r="F126" s="252"/>
      <c r="G126" s="252"/>
      <c r="H126" s="252"/>
      <c r="I126" s="252"/>
      <c r="J126" s="252"/>
      <c r="K126" s="252"/>
      <c r="L126" s="252"/>
      <c r="M126" s="252"/>
      <c r="N126" s="252"/>
      <c r="O126" s="252"/>
      <c r="P126" s="252"/>
      <c r="Q126" s="252"/>
      <c r="R126" s="252"/>
      <c r="S126" s="252"/>
      <c r="T126" s="252"/>
      <c r="U126" s="252"/>
      <c r="V126" s="252"/>
      <c r="W126" s="253" t="str">
        <f t="shared" si="2"/>
        <v/>
      </c>
      <c r="X126" s="253"/>
      <c r="Y126" s="253"/>
    </row>
    <row r="127" spans="1:25" x14ac:dyDescent="0.15">
      <c r="A127" s="252"/>
      <c r="B127" s="252"/>
      <c r="C127" s="254"/>
      <c r="D127" s="254"/>
      <c r="E127" s="254"/>
      <c r="F127" s="252"/>
      <c r="G127" s="252"/>
      <c r="H127" s="252"/>
      <c r="I127" s="252"/>
      <c r="J127" s="252"/>
      <c r="K127" s="252"/>
      <c r="L127" s="252"/>
      <c r="M127" s="252"/>
      <c r="N127" s="252"/>
      <c r="O127" s="252"/>
      <c r="P127" s="252"/>
      <c r="Q127" s="252"/>
      <c r="R127" s="252"/>
      <c r="S127" s="252"/>
      <c r="T127" s="252"/>
      <c r="U127" s="252"/>
      <c r="V127" s="252"/>
      <c r="W127" s="253" t="str">
        <f t="shared" si="2"/>
        <v/>
      </c>
      <c r="X127" s="253"/>
      <c r="Y127" s="253"/>
    </row>
    <row r="128" spans="1:25" x14ac:dyDescent="0.15">
      <c r="A128" s="252"/>
      <c r="B128" s="252"/>
      <c r="C128" s="254"/>
      <c r="D128" s="254"/>
      <c r="E128" s="254"/>
      <c r="F128" s="252"/>
      <c r="G128" s="252"/>
      <c r="H128" s="252"/>
      <c r="I128" s="252"/>
      <c r="J128" s="252"/>
      <c r="K128" s="252"/>
      <c r="L128" s="252"/>
      <c r="M128" s="252"/>
      <c r="N128" s="252"/>
      <c r="O128" s="252"/>
      <c r="P128" s="252"/>
      <c r="Q128" s="252"/>
      <c r="R128" s="252"/>
      <c r="S128" s="252"/>
      <c r="T128" s="252"/>
      <c r="U128" s="252"/>
      <c r="V128" s="252"/>
      <c r="W128" s="253" t="str">
        <f t="shared" si="2"/>
        <v/>
      </c>
      <c r="X128" s="253"/>
      <c r="Y128" s="253"/>
    </row>
    <row r="129" spans="1:25" x14ac:dyDescent="0.15">
      <c r="A129" s="252"/>
      <c r="B129" s="252"/>
      <c r="C129" s="254"/>
      <c r="D129" s="254"/>
      <c r="E129" s="254"/>
      <c r="F129" s="252"/>
      <c r="G129" s="252"/>
      <c r="H129" s="252"/>
      <c r="I129" s="252"/>
      <c r="J129" s="252"/>
      <c r="K129" s="252"/>
      <c r="L129" s="252"/>
      <c r="M129" s="252"/>
      <c r="N129" s="252"/>
      <c r="O129" s="252"/>
      <c r="P129" s="252"/>
      <c r="Q129" s="252"/>
      <c r="R129" s="252"/>
      <c r="S129" s="252"/>
      <c r="T129" s="252"/>
      <c r="U129" s="252"/>
      <c r="V129" s="252"/>
      <c r="W129" s="253" t="str">
        <f t="shared" si="2"/>
        <v/>
      </c>
      <c r="X129" s="253"/>
      <c r="Y129" s="253"/>
    </row>
    <row r="130" spans="1:25" x14ac:dyDescent="0.15">
      <c r="A130" s="252"/>
      <c r="B130" s="252"/>
      <c r="C130" s="254"/>
      <c r="D130" s="254"/>
      <c r="E130" s="254"/>
      <c r="F130" s="252"/>
      <c r="G130" s="252"/>
      <c r="H130" s="252"/>
      <c r="I130" s="252"/>
      <c r="J130" s="252"/>
      <c r="K130" s="252"/>
      <c r="L130" s="252"/>
      <c r="M130" s="252"/>
      <c r="N130" s="252"/>
      <c r="O130" s="252"/>
      <c r="P130" s="252"/>
      <c r="Q130" s="252"/>
      <c r="R130" s="252"/>
      <c r="S130" s="252"/>
      <c r="T130" s="252"/>
      <c r="U130" s="252"/>
      <c r="V130" s="252"/>
      <c r="W130" s="253" t="str">
        <f t="shared" si="2"/>
        <v/>
      </c>
      <c r="X130" s="253"/>
      <c r="Y130" s="253"/>
    </row>
    <row r="131" spans="1:25" x14ac:dyDescent="0.15">
      <c r="A131" s="252"/>
      <c r="B131" s="252"/>
      <c r="C131" s="254"/>
      <c r="D131" s="254"/>
      <c r="E131" s="254"/>
      <c r="F131" s="252"/>
      <c r="G131" s="252"/>
      <c r="H131" s="252"/>
      <c r="I131" s="252"/>
      <c r="J131" s="252"/>
      <c r="K131" s="252"/>
      <c r="L131" s="252"/>
      <c r="M131" s="252"/>
      <c r="N131" s="252"/>
      <c r="O131" s="252"/>
      <c r="P131" s="252"/>
      <c r="Q131" s="252"/>
      <c r="R131" s="252"/>
      <c r="S131" s="252"/>
      <c r="T131" s="252"/>
      <c r="U131" s="252"/>
      <c r="V131" s="252"/>
      <c r="W131" s="253" t="str">
        <f t="shared" si="2"/>
        <v/>
      </c>
      <c r="X131" s="253"/>
      <c r="Y131" s="253"/>
    </row>
    <row r="132" spans="1:25" x14ac:dyDescent="0.15">
      <c r="A132" s="252"/>
      <c r="B132" s="252"/>
      <c r="C132" s="254"/>
      <c r="D132" s="254"/>
      <c r="E132" s="254"/>
      <c r="F132" s="252"/>
      <c r="G132" s="252"/>
      <c r="H132" s="252"/>
      <c r="I132" s="252"/>
      <c r="J132" s="252"/>
      <c r="K132" s="252"/>
      <c r="L132" s="252"/>
      <c r="M132" s="252"/>
      <c r="N132" s="252"/>
      <c r="O132" s="252"/>
      <c r="P132" s="252"/>
      <c r="Q132" s="252"/>
      <c r="R132" s="252"/>
      <c r="S132" s="252"/>
      <c r="T132" s="252"/>
      <c r="U132" s="252"/>
      <c r="V132" s="252"/>
      <c r="W132" s="253" t="str">
        <f t="shared" si="2"/>
        <v/>
      </c>
      <c r="X132" s="253"/>
      <c r="Y132" s="253"/>
    </row>
    <row r="133" spans="1:25" x14ac:dyDescent="0.15">
      <c r="A133" s="252"/>
      <c r="B133" s="252"/>
      <c r="C133" s="254"/>
      <c r="D133" s="254"/>
      <c r="E133" s="254"/>
      <c r="F133" s="252"/>
      <c r="G133" s="252"/>
      <c r="H133" s="252"/>
      <c r="I133" s="252"/>
      <c r="J133" s="252"/>
      <c r="K133" s="252"/>
      <c r="L133" s="252"/>
      <c r="M133" s="252"/>
      <c r="N133" s="252"/>
      <c r="O133" s="252"/>
      <c r="P133" s="252"/>
      <c r="Q133" s="252"/>
      <c r="R133" s="252"/>
      <c r="S133" s="252"/>
      <c r="T133" s="252"/>
      <c r="U133" s="252"/>
      <c r="V133" s="252"/>
      <c r="W133" s="253" t="str">
        <f t="shared" si="2"/>
        <v/>
      </c>
      <c r="X133" s="253"/>
      <c r="Y133" s="253"/>
    </row>
    <row r="134" spans="1:25" x14ac:dyDescent="0.15">
      <c r="A134" s="252"/>
      <c r="B134" s="252"/>
      <c r="C134" s="254"/>
      <c r="D134" s="254"/>
      <c r="E134" s="254"/>
      <c r="F134" s="252"/>
      <c r="G134" s="252"/>
      <c r="H134" s="252"/>
      <c r="I134" s="252"/>
      <c r="J134" s="252"/>
      <c r="K134" s="252"/>
      <c r="L134" s="252"/>
      <c r="M134" s="252"/>
      <c r="N134" s="252"/>
      <c r="O134" s="252"/>
      <c r="P134" s="252"/>
      <c r="Q134" s="252"/>
      <c r="R134" s="252"/>
      <c r="S134" s="252"/>
      <c r="T134" s="252"/>
      <c r="U134" s="252"/>
      <c r="V134" s="252"/>
      <c r="W134" s="253" t="str">
        <f t="shared" si="2"/>
        <v/>
      </c>
      <c r="X134" s="253"/>
      <c r="Y134" s="253"/>
    </row>
    <row r="135" spans="1:25" x14ac:dyDescent="0.15">
      <c r="A135" s="252"/>
      <c r="B135" s="252"/>
      <c r="C135" s="254"/>
      <c r="D135" s="254"/>
      <c r="E135" s="254"/>
      <c r="F135" s="252"/>
      <c r="G135" s="252"/>
      <c r="H135" s="252"/>
      <c r="I135" s="252"/>
      <c r="J135" s="252"/>
      <c r="K135" s="252"/>
      <c r="L135" s="252"/>
      <c r="M135" s="252"/>
      <c r="N135" s="252"/>
      <c r="O135" s="252"/>
      <c r="P135" s="252"/>
      <c r="Q135" s="252"/>
      <c r="R135" s="252"/>
      <c r="S135" s="252"/>
      <c r="T135" s="252"/>
      <c r="U135" s="252"/>
      <c r="V135" s="252"/>
      <c r="W135" s="253" t="str">
        <f t="shared" si="2"/>
        <v/>
      </c>
      <c r="X135" s="253"/>
      <c r="Y135" s="253"/>
    </row>
    <row r="136" spans="1:25" x14ac:dyDescent="0.15">
      <c r="A136" s="252"/>
      <c r="B136" s="252"/>
      <c r="C136" s="254"/>
      <c r="D136" s="254"/>
      <c r="E136" s="254"/>
      <c r="F136" s="252"/>
      <c r="G136" s="252"/>
      <c r="H136" s="252"/>
      <c r="I136" s="252"/>
      <c r="J136" s="252"/>
      <c r="K136" s="252"/>
      <c r="L136" s="252"/>
      <c r="M136" s="252"/>
      <c r="N136" s="252"/>
      <c r="O136" s="252"/>
      <c r="P136" s="252"/>
      <c r="Q136" s="252"/>
      <c r="R136" s="252"/>
      <c r="S136" s="252"/>
      <c r="T136" s="252"/>
      <c r="U136" s="252"/>
      <c r="V136" s="252"/>
      <c r="W136" s="253" t="str">
        <f t="shared" si="2"/>
        <v/>
      </c>
      <c r="X136" s="253"/>
      <c r="Y136" s="253"/>
    </row>
    <row r="137" spans="1:25" x14ac:dyDescent="0.15">
      <c r="A137" s="252"/>
      <c r="B137" s="252"/>
      <c r="C137" s="254"/>
      <c r="D137" s="254"/>
      <c r="E137" s="254"/>
      <c r="F137" s="252"/>
      <c r="G137" s="252"/>
      <c r="H137" s="252"/>
      <c r="I137" s="252"/>
      <c r="J137" s="252"/>
      <c r="K137" s="252"/>
      <c r="L137" s="252"/>
      <c r="M137" s="252"/>
      <c r="N137" s="252"/>
      <c r="O137" s="252"/>
      <c r="P137" s="252"/>
      <c r="Q137" s="252"/>
      <c r="R137" s="252"/>
      <c r="S137" s="252"/>
      <c r="T137" s="252"/>
      <c r="U137" s="252"/>
      <c r="V137" s="252"/>
      <c r="W137" s="253" t="str">
        <f t="shared" si="2"/>
        <v/>
      </c>
      <c r="X137" s="253"/>
      <c r="Y137" s="253"/>
    </row>
    <row r="138" spans="1:25" x14ac:dyDescent="0.15">
      <c r="A138" s="252"/>
      <c r="B138" s="252"/>
      <c r="C138" s="254"/>
      <c r="D138" s="254"/>
      <c r="E138" s="254"/>
      <c r="F138" s="252"/>
      <c r="G138" s="252"/>
      <c r="H138" s="252"/>
      <c r="I138" s="252"/>
      <c r="J138" s="252"/>
      <c r="K138" s="252"/>
      <c r="L138" s="252"/>
      <c r="M138" s="252"/>
      <c r="N138" s="252"/>
      <c r="O138" s="252"/>
      <c r="P138" s="252"/>
      <c r="Q138" s="252"/>
      <c r="R138" s="252"/>
      <c r="S138" s="252"/>
      <c r="T138" s="252"/>
      <c r="U138" s="252"/>
      <c r="V138" s="252"/>
      <c r="W138" s="253" t="str">
        <f t="shared" si="2"/>
        <v/>
      </c>
      <c r="X138" s="253"/>
      <c r="Y138" s="253"/>
    </row>
    <row r="139" spans="1:25" x14ac:dyDescent="0.15">
      <c r="A139" s="252"/>
      <c r="B139" s="252"/>
      <c r="C139" s="254"/>
      <c r="D139" s="254"/>
      <c r="E139" s="254"/>
      <c r="F139" s="252"/>
      <c r="G139" s="252"/>
      <c r="H139" s="252"/>
      <c r="I139" s="252"/>
      <c r="J139" s="252"/>
      <c r="K139" s="252"/>
      <c r="L139" s="252"/>
      <c r="M139" s="252"/>
      <c r="N139" s="252"/>
      <c r="O139" s="252"/>
      <c r="P139" s="252"/>
      <c r="Q139" s="252"/>
      <c r="R139" s="252"/>
      <c r="S139" s="252"/>
      <c r="T139" s="252"/>
      <c r="U139" s="252"/>
      <c r="V139" s="252"/>
      <c r="W139" s="253" t="str">
        <f t="shared" si="2"/>
        <v/>
      </c>
      <c r="X139" s="253"/>
      <c r="Y139" s="253"/>
    </row>
    <row r="140" spans="1:25" x14ac:dyDescent="0.15">
      <c r="A140" s="252"/>
      <c r="B140" s="252"/>
      <c r="C140" s="254"/>
      <c r="D140" s="254"/>
      <c r="E140" s="254"/>
      <c r="F140" s="252"/>
      <c r="G140" s="252"/>
      <c r="H140" s="252"/>
      <c r="I140" s="252"/>
      <c r="J140" s="252"/>
      <c r="K140" s="252"/>
      <c r="L140" s="252"/>
      <c r="M140" s="252"/>
      <c r="N140" s="252"/>
      <c r="O140" s="252"/>
      <c r="P140" s="252"/>
      <c r="Q140" s="252"/>
      <c r="R140" s="252"/>
      <c r="S140" s="252"/>
      <c r="T140" s="252"/>
      <c r="U140" s="252"/>
      <c r="V140" s="252"/>
      <c r="W140" s="253" t="str">
        <f t="shared" si="2"/>
        <v/>
      </c>
      <c r="X140" s="253"/>
      <c r="Y140" s="253"/>
    </row>
    <row r="141" spans="1:25" x14ac:dyDescent="0.15">
      <c r="A141" s="252"/>
      <c r="B141" s="252"/>
      <c r="C141" s="254"/>
      <c r="D141" s="254"/>
      <c r="E141" s="254"/>
      <c r="F141" s="252"/>
      <c r="G141" s="252"/>
      <c r="H141" s="252"/>
      <c r="I141" s="252"/>
      <c r="J141" s="252"/>
      <c r="K141" s="252"/>
      <c r="L141" s="252"/>
      <c r="M141" s="252"/>
      <c r="N141" s="252"/>
      <c r="O141" s="252"/>
      <c r="P141" s="252"/>
      <c r="Q141" s="252"/>
      <c r="R141" s="252"/>
      <c r="S141" s="252"/>
      <c r="T141" s="252"/>
      <c r="U141" s="252"/>
      <c r="V141" s="252"/>
      <c r="W141" s="253" t="str">
        <f t="shared" si="2"/>
        <v/>
      </c>
      <c r="X141" s="253"/>
      <c r="Y141" s="253"/>
    </row>
    <row r="142" spans="1:25" x14ac:dyDescent="0.15">
      <c r="A142" s="252"/>
      <c r="B142" s="252"/>
      <c r="C142" s="254"/>
      <c r="D142" s="254"/>
      <c r="E142" s="254"/>
      <c r="F142" s="252"/>
      <c r="G142" s="252"/>
      <c r="H142" s="252"/>
      <c r="I142" s="252"/>
      <c r="J142" s="252"/>
      <c r="K142" s="252"/>
      <c r="L142" s="252"/>
      <c r="M142" s="252"/>
      <c r="N142" s="252"/>
      <c r="O142" s="252"/>
      <c r="P142" s="252"/>
      <c r="Q142" s="252"/>
      <c r="R142" s="252"/>
      <c r="S142" s="252"/>
      <c r="T142" s="252"/>
      <c r="U142" s="252"/>
      <c r="V142" s="252"/>
      <c r="W142" s="253" t="str">
        <f t="shared" si="2"/>
        <v/>
      </c>
      <c r="X142" s="253"/>
      <c r="Y142" s="253"/>
    </row>
    <row r="143" spans="1:25" x14ac:dyDescent="0.15">
      <c r="A143" s="252"/>
      <c r="B143" s="252"/>
      <c r="C143" s="254"/>
      <c r="D143" s="254"/>
      <c r="E143" s="254"/>
      <c r="F143" s="252"/>
      <c r="G143" s="252"/>
      <c r="H143" s="252"/>
      <c r="I143" s="252"/>
      <c r="J143" s="252"/>
      <c r="K143" s="252"/>
      <c r="L143" s="252"/>
      <c r="M143" s="252"/>
      <c r="N143" s="252"/>
      <c r="O143" s="252"/>
      <c r="P143" s="252"/>
      <c r="Q143" s="252"/>
      <c r="R143" s="252"/>
      <c r="S143" s="252"/>
      <c r="T143" s="252"/>
      <c r="U143" s="252"/>
      <c r="V143" s="252"/>
      <c r="W143" s="253" t="str">
        <f t="shared" si="2"/>
        <v/>
      </c>
      <c r="X143" s="253"/>
      <c r="Y143" s="253"/>
    </row>
    <row r="144" spans="1:25" x14ac:dyDescent="0.15">
      <c r="A144" s="252"/>
      <c r="B144" s="252"/>
      <c r="C144" s="254"/>
      <c r="D144" s="254"/>
      <c r="E144" s="254"/>
      <c r="F144" s="252"/>
      <c r="G144" s="252"/>
      <c r="H144" s="252"/>
      <c r="I144" s="252"/>
      <c r="J144" s="252"/>
      <c r="K144" s="252"/>
      <c r="L144" s="252"/>
      <c r="M144" s="252"/>
      <c r="N144" s="252"/>
      <c r="O144" s="252"/>
      <c r="P144" s="252"/>
      <c r="Q144" s="252"/>
      <c r="R144" s="252"/>
      <c r="S144" s="252"/>
      <c r="T144" s="252"/>
      <c r="U144" s="252"/>
      <c r="V144" s="252"/>
      <c r="W144" s="253" t="str">
        <f t="shared" si="2"/>
        <v/>
      </c>
      <c r="X144" s="253"/>
      <c r="Y144" s="253"/>
    </row>
    <row r="145" spans="1:25" x14ac:dyDescent="0.15">
      <c r="A145" s="252"/>
      <c r="B145" s="252"/>
      <c r="C145" s="254"/>
      <c r="D145" s="254"/>
      <c r="E145" s="254"/>
      <c r="F145" s="252"/>
      <c r="G145" s="252"/>
      <c r="H145" s="252"/>
      <c r="I145" s="252"/>
      <c r="J145" s="252"/>
      <c r="K145" s="252"/>
      <c r="L145" s="252"/>
      <c r="M145" s="252"/>
      <c r="N145" s="252"/>
      <c r="O145" s="252"/>
      <c r="P145" s="252"/>
      <c r="Q145" s="252"/>
      <c r="R145" s="252"/>
      <c r="S145" s="252"/>
      <c r="T145" s="252"/>
      <c r="U145" s="252"/>
      <c r="V145" s="252"/>
      <c r="W145" s="253" t="str">
        <f t="shared" si="2"/>
        <v/>
      </c>
      <c r="X145" s="253"/>
      <c r="Y145" s="253"/>
    </row>
    <row r="146" spans="1:25" x14ac:dyDescent="0.15">
      <c r="A146" s="252"/>
      <c r="B146" s="252"/>
      <c r="C146" s="254"/>
      <c r="D146" s="254"/>
      <c r="E146" s="254"/>
      <c r="F146" s="252"/>
      <c r="G146" s="252"/>
      <c r="H146" s="252"/>
      <c r="I146" s="252"/>
      <c r="J146" s="252"/>
      <c r="K146" s="252"/>
      <c r="L146" s="252"/>
      <c r="M146" s="252"/>
      <c r="N146" s="252"/>
      <c r="O146" s="252"/>
      <c r="P146" s="252"/>
      <c r="Q146" s="252"/>
      <c r="R146" s="252"/>
      <c r="S146" s="252"/>
      <c r="T146" s="252"/>
      <c r="U146" s="252"/>
      <c r="V146" s="252"/>
      <c r="W146" s="253" t="str">
        <f t="shared" si="2"/>
        <v/>
      </c>
      <c r="X146" s="253"/>
      <c r="Y146" s="253"/>
    </row>
    <row r="147" spans="1:25" x14ac:dyDescent="0.15">
      <c r="A147" s="252"/>
      <c r="B147" s="252"/>
      <c r="C147" s="254"/>
      <c r="D147" s="254"/>
      <c r="E147" s="254"/>
      <c r="F147" s="252"/>
      <c r="G147" s="252"/>
      <c r="H147" s="252"/>
      <c r="I147" s="252"/>
      <c r="J147" s="252"/>
      <c r="K147" s="252"/>
      <c r="L147" s="252"/>
      <c r="M147" s="252"/>
      <c r="N147" s="252"/>
      <c r="O147" s="252"/>
      <c r="P147" s="252"/>
      <c r="Q147" s="252"/>
      <c r="R147" s="252"/>
      <c r="S147" s="252"/>
      <c r="T147" s="252"/>
      <c r="U147" s="252"/>
      <c r="V147" s="252"/>
      <c r="W147" s="253" t="str">
        <f t="shared" si="2"/>
        <v/>
      </c>
      <c r="X147" s="253"/>
      <c r="Y147" s="253"/>
    </row>
    <row r="148" spans="1:25" x14ac:dyDescent="0.15">
      <c r="A148" s="252"/>
      <c r="B148" s="252"/>
      <c r="C148" s="254"/>
      <c r="D148" s="254"/>
      <c r="E148" s="254"/>
      <c r="F148" s="252"/>
      <c r="G148" s="252"/>
      <c r="H148" s="252"/>
      <c r="I148" s="252"/>
      <c r="J148" s="252"/>
      <c r="K148" s="252"/>
      <c r="L148" s="252"/>
      <c r="M148" s="252"/>
      <c r="N148" s="252"/>
      <c r="O148" s="252"/>
      <c r="P148" s="252"/>
      <c r="Q148" s="252"/>
      <c r="R148" s="252"/>
      <c r="S148" s="252"/>
      <c r="T148" s="252"/>
      <c r="U148" s="252"/>
      <c r="V148" s="252"/>
      <c r="W148" s="253" t="str">
        <f t="shared" si="2"/>
        <v/>
      </c>
      <c r="X148" s="253"/>
      <c r="Y148" s="253"/>
    </row>
    <row r="149" spans="1:25" x14ac:dyDescent="0.15">
      <c r="A149" s="252"/>
      <c r="B149" s="252"/>
      <c r="C149" s="254"/>
      <c r="D149" s="254"/>
      <c r="E149" s="254"/>
      <c r="F149" s="252"/>
      <c r="G149" s="252"/>
      <c r="H149" s="252"/>
      <c r="I149" s="252"/>
      <c r="J149" s="252"/>
      <c r="K149" s="252"/>
      <c r="L149" s="252"/>
      <c r="M149" s="252"/>
      <c r="N149" s="252"/>
      <c r="O149" s="252"/>
      <c r="P149" s="252"/>
      <c r="Q149" s="252"/>
      <c r="R149" s="252"/>
      <c r="S149" s="252"/>
      <c r="T149" s="252"/>
      <c r="U149" s="252"/>
      <c r="V149" s="252"/>
      <c r="W149" s="253" t="str">
        <f t="shared" si="2"/>
        <v/>
      </c>
      <c r="X149" s="253"/>
      <c r="Y149" s="253"/>
    </row>
    <row r="150" spans="1:25" x14ac:dyDescent="0.15">
      <c r="A150" s="252"/>
      <c r="B150" s="252"/>
      <c r="C150" s="254"/>
      <c r="D150" s="254"/>
      <c r="E150" s="254"/>
      <c r="F150" s="252"/>
      <c r="G150" s="252"/>
      <c r="H150" s="252"/>
      <c r="I150" s="252"/>
      <c r="J150" s="252"/>
      <c r="K150" s="252"/>
      <c r="L150" s="252"/>
      <c r="M150" s="252"/>
      <c r="N150" s="252"/>
      <c r="O150" s="252"/>
      <c r="P150" s="252"/>
      <c r="Q150" s="252"/>
      <c r="R150" s="252"/>
      <c r="S150" s="252"/>
      <c r="T150" s="252"/>
      <c r="U150" s="252"/>
      <c r="V150" s="252"/>
      <c r="W150" s="253" t="str">
        <f t="shared" si="2"/>
        <v/>
      </c>
      <c r="X150" s="253"/>
      <c r="Y150" s="253"/>
    </row>
    <row r="151" spans="1:25" x14ac:dyDescent="0.15">
      <c r="A151" s="252"/>
      <c r="B151" s="252"/>
      <c r="C151" s="254"/>
      <c r="D151" s="254"/>
      <c r="E151" s="254"/>
      <c r="F151" s="252"/>
      <c r="G151" s="252"/>
      <c r="H151" s="252"/>
      <c r="I151" s="252"/>
      <c r="J151" s="252"/>
      <c r="K151" s="252"/>
      <c r="L151" s="252"/>
      <c r="M151" s="252"/>
      <c r="N151" s="252"/>
      <c r="O151" s="252"/>
      <c r="P151" s="252"/>
      <c r="Q151" s="252"/>
      <c r="R151" s="252"/>
      <c r="S151" s="252"/>
      <c r="T151" s="252"/>
      <c r="U151" s="252"/>
      <c r="V151" s="252"/>
      <c r="W151" s="253" t="str">
        <f t="shared" si="2"/>
        <v/>
      </c>
      <c r="X151" s="253"/>
      <c r="Y151" s="253"/>
    </row>
    <row r="152" spans="1:25" x14ac:dyDescent="0.15">
      <c r="A152" s="252"/>
      <c r="B152" s="252"/>
      <c r="C152" s="254"/>
      <c r="D152" s="254"/>
      <c r="E152" s="254"/>
      <c r="F152" s="252"/>
      <c r="G152" s="252"/>
      <c r="H152" s="252"/>
      <c r="I152" s="252"/>
      <c r="J152" s="252"/>
      <c r="K152" s="252"/>
      <c r="L152" s="252"/>
      <c r="M152" s="252"/>
      <c r="N152" s="252"/>
      <c r="O152" s="252"/>
      <c r="P152" s="252"/>
      <c r="Q152" s="252"/>
      <c r="R152" s="252"/>
      <c r="S152" s="252"/>
      <c r="T152" s="252"/>
      <c r="U152" s="252"/>
      <c r="V152" s="252"/>
      <c r="W152" s="253" t="str">
        <f t="shared" si="2"/>
        <v/>
      </c>
      <c r="X152" s="253"/>
      <c r="Y152" s="253"/>
    </row>
    <row r="153" spans="1:25" x14ac:dyDescent="0.15">
      <c r="A153" s="252"/>
      <c r="B153" s="252"/>
      <c r="C153" s="254"/>
      <c r="D153" s="254"/>
      <c r="E153" s="254"/>
      <c r="F153" s="252"/>
      <c r="G153" s="252"/>
      <c r="H153" s="252"/>
      <c r="I153" s="252"/>
      <c r="J153" s="252"/>
      <c r="K153" s="252"/>
      <c r="L153" s="252"/>
      <c r="M153" s="252"/>
      <c r="N153" s="252"/>
      <c r="O153" s="252"/>
      <c r="P153" s="252"/>
      <c r="Q153" s="252"/>
      <c r="R153" s="252"/>
      <c r="S153" s="252"/>
      <c r="T153" s="252"/>
      <c r="U153" s="252"/>
      <c r="V153" s="252"/>
      <c r="W153" s="253" t="str">
        <f t="shared" si="2"/>
        <v/>
      </c>
      <c r="X153" s="253"/>
      <c r="Y153" s="253"/>
    </row>
    <row r="154" spans="1:25" x14ac:dyDescent="0.15">
      <c r="A154" s="252"/>
      <c r="B154" s="252"/>
      <c r="C154" s="254"/>
      <c r="D154" s="254"/>
      <c r="E154" s="254"/>
      <c r="F154" s="252"/>
      <c r="G154" s="252"/>
      <c r="H154" s="252"/>
      <c r="I154" s="252"/>
      <c r="J154" s="252"/>
      <c r="K154" s="252"/>
      <c r="L154" s="252"/>
      <c r="M154" s="252"/>
      <c r="N154" s="252"/>
      <c r="O154" s="252"/>
      <c r="P154" s="252"/>
      <c r="Q154" s="252"/>
      <c r="R154" s="252"/>
      <c r="S154" s="252"/>
      <c r="T154" s="252"/>
      <c r="U154" s="252"/>
      <c r="V154" s="252"/>
      <c r="W154" s="253" t="str">
        <f t="shared" si="2"/>
        <v/>
      </c>
      <c r="X154" s="253"/>
      <c r="Y154" s="253"/>
    </row>
    <row r="155" spans="1:25" x14ac:dyDescent="0.15">
      <c r="A155" s="252"/>
      <c r="B155" s="252"/>
      <c r="C155" s="254"/>
      <c r="D155" s="254"/>
      <c r="E155" s="254"/>
      <c r="F155" s="252"/>
      <c r="G155" s="252"/>
      <c r="H155" s="252"/>
      <c r="I155" s="252"/>
      <c r="J155" s="252"/>
      <c r="K155" s="252"/>
      <c r="L155" s="252"/>
      <c r="M155" s="252"/>
      <c r="N155" s="252"/>
      <c r="O155" s="252"/>
      <c r="P155" s="252"/>
      <c r="Q155" s="252"/>
      <c r="R155" s="252"/>
      <c r="S155" s="252"/>
      <c r="T155" s="252"/>
      <c r="U155" s="252"/>
      <c r="V155" s="252"/>
      <c r="W155" s="253" t="str">
        <f t="shared" si="2"/>
        <v/>
      </c>
      <c r="X155" s="253"/>
      <c r="Y155" s="253"/>
    </row>
    <row r="156" spans="1:25" x14ac:dyDescent="0.15">
      <c r="A156" s="252"/>
      <c r="B156" s="252"/>
      <c r="C156" s="254"/>
      <c r="D156" s="254"/>
      <c r="E156" s="254"/>
      <c r="F156" s="252"/>
      <c r="G156" s="252"/>
      <c r="H156" s="252"/>
      <c r="I156" s="252"/>
      <c r="J156" s="252"/>
      <c r="K156" s="252"/>
      <c r="L156" s="252"/>
      <c r="M156" s="252"/>
      <c r="N156" s="252"/>
      <c r="O156" s="252"/>
      <c r="P156" s="252"/>
      <c r="Q156" s="252"/>
      <c r="R156" s="252"/>
      <c r="S156" s="252"/>
      <c r="T156" s="252"/>
      <c r="U156" s="252"/>
      <c r="V156" s="252"/>
      <c r="W156" s="253" t="str">
        <f t="shared" si="2"/>
        <v/>
      </c>
      <c r="X156" s="253"/>
      <c r="Y156" s="253"/>
    </row>
    <row r="157" spans="1:25" x14ac:dyDescent="0.15">
      <c r="A157" s="252"/>
      <c r="B157" s="252"/>
      <c r="C157" s="254"/>
      <c r="D157" s="254"/>
      <c r="E157" s="254"/>
      <c r="F157" s="252"/>
      <c r="G157" s="252"/>
      <c r="H157" s="252"/>
      <c r="I157" s="252"/>
      <c r="J157" s="252"/>
      <c r="K157" s="252"/>
      <c r="L157" s="252"/>
      <c r="M157" s="252"/>
      <c r="N157" s="252"/>
      <c r="O157" s="252"/>
      <c r="P157" s="252"/>
      <c r="Q157" s="252"/>
      <c r="R157" s="252"/>
      <c r="S157" s="252"/>
      <c r="T157" s="252"/>
      <c r="U157" s="252"/>
      <c r="V157" s="252"/>
      <c r="W157" s="253" t="str">
        <f t="shared" si="2"/>
        <v/>
      </c>
      <c r="X157" s="253"/>
      <c r="Y157" s="253"/>
    </row>
    <row r="158" spans="1:25" x14ac:dyDescent="0.15">
      <c r="A158" s="252"/>
      <c r="B158" s="252"/>
      <c r="C158" s="254"/>
      <c r="D158" s="254"/>
      <c r="E158" s="254"/>
      <c r="F158" s="252"/>
      <c r="G158" s="252"/>
      <c r="H158" s="252"/>
      <c r="I158" s="252"/>
      <c r="J158" s="252"/>
      <c r="K158" s="252"/>
      <c r="L158" s="252"/>
      <c r="M158" s="252"/>
      <c r="N158" s="252"/>
      <c r="O158" s="252"/>
      <c r="P158" s="252"/>
      <c r="Q158" s="252"/>
      <c r="R158" s="252"/>
      <c r="S158" s="252"/>
      <c r="T158" s="252"/>
      <c r="U158" s="252"/>
      <c r="V158" s="252"/>
      <c r="W158" s="253" t="str">
        <f t="shared" si="2"/>
        <v/>
      </c>
      <c r="X158" s="253"/>
      <c r="Y158" s="253"/>
    </row>
    <row r="159" spans="1:25" x14ac:dyDescent="0.15">
      <c r="A159" s="252"/>
      <c r="B159" s="252"/>
      <c r="C159" s="254"/>
      <c r="D159" s="254"/>
      <c r="E159" s="254"/>
      <c r="F159" s="252"/>
      <c r="G159" s="252"/>
      <c r="H159" s="252"/>
      <c r="I159" s="252"/>
      <c r="J159" s="252"/>
      <c r="K159" s="252"/>
      <c r="L159" s="252"/>
      <c r="M159" s="252"/>
      <c r="N159" s="252"/>
      <c r="O159" s="252"/>
      <c r="P159" s="252"/>
      <c r="Q159" s="252"/>
      <c r="R159" s="252"/>
      <c r="S159" s="252"/>
      <c r="T159" s="252"/>
      <c r="U159" s="252"/>
      <c r="V159" s="252"/>
      <c r="W159" s="253" t="str">
        <f t="shared" si="2"/>
        <v/>
      </c>
      <c r="X159" s="253"/>
      <c r="Y159" s="253"/>
    </row>
    <row r="160" spans="1:25" x14ac:dyDescent="0.15">
      <c r="A160" s="252"/>
      <c r="B160" s="252"/>
      <c r="C160" s="254"/>
      <c r="D160" s="254"/>
      <c r="E160" s="254"/>
      <c r="F160" s="252"/>
      <c r="G160" s="252"/>
      <c r="H160" s="252"/>
      <c r="I160" s="252"/>
      <c r="J160" s="252"/>
      <c r="K160" s="252"/>
      <c r="L160" s="252"/>
      <c r="M160" s="252"/>
      <c r="N160" s="252"/>
      <c r="O160" s="252"/>
      <c r="P160" s="252"/>
      <c r="Q160" s="252"/>
      <c r="R160" s="252"/>
      <c r="S160" s="252"/>
      <c r="T160" s="252"/>
      <c r="U160" s="252"/>
      <c r="V160" s="252"/>
      <c r="W160" s="253" t="str">
        <f t="shared" si="2"/>
        <v/>
      </c>
      <c r="X160" s="253"/>
      <c r="Y160" s="253"/>
    </row>
    <row r="161" spans="1:25" x14ac:dyDescent="0.15">
      <c r="A161" s="252"/>
      <c r="B161" s="252"/>
      <c r="C161" s="254"/>
      <c r="D161" s="254"/>
      <c r="E161" s="254"/>
      <c r="F161" s="252"/>
      <c r="G161" s="252"/>
      <c r="H161" s="252"/>
      <c r="I161" s="252"/>
      <c r="J161" s="252"/>
      <c r="K161" s="252"/>
      <c r="L161" s="252"/>
      <c r="M161" s="252"/>
      <c r="N161" s="252"/>
      <c r="O161" s="252"/>
      <c r="P161" s="252"/>
      <c r="Q161" s="252"/>
      <c r="R161" s="252"/>
      <c r="S161" s="252"/>
      <c r="T161" s="252"/>
      <c r="U161" s="252"/>
      <c r="V161" s="252"/>
      <c r="W161" s="253" t="str">
        <f t="shared" si="2"/>
        <v/>
      </c>
      <c r="X161" s="253"/>
      <c r="Y161" s="253"/>
    </row>
    <row r="162" spans="1:25" x14ac:dyDescent="0.15">
      <c r="A162" s="252"/>
      <c r="B162" s="252"/>
      <c r="C162" s="254"/>
      <c r="D162" s="254"/>
      <c r="E162" s="254"/>
      <c r="F162" s="252"/>
      <c r="G162" s="252"/>
      <c r="H162" s="252"/>
      <c r="I162" s="252"/>
      <c r="J162" s="252"/>
      <c r="K162" s="252"/>
      <c r="L162" s="252"/>
      <c r="M162" s="252"/>
      <c r="N162" s="252"/>
      <c r="O162" s="252"/>
      <c r="P162" s="252"/>
      <c r="Q162" s="252"/>
      <c r="R162" s="252"/>
      <c r="S162" s="252"/>
      <c r="T162" s="252"/>
      <c r="U162" s="252"/>
      <c r="V162" s="252"/>
      <c r="W162" s="253" t="str">
        <f t="shared" si="2"/>
        <v/>
      </c>
      <c r="X162" s="253"/>
      <c r="Y162" s="253"/>
    </row>
    <row r="163" spans="1:25" x14ac:dyDescent="0.15">
      <c r="A163" s="252"/>
      <c r="B163" s="252"/>
      <c r="C163" s="254"/>
      <c r="D163" s="254"/>
      <c r="E163" s="254"/>
      <c r="F163" s="252"/>
      <c r="G163" s="252"/>
      <c r="H163" s="252"/>
      <c r="I163" s="252"/>
      <c r="J163" s="252"/>
      <c r="K163" s="252"/>
      <c r="L163" s="252"/>
      <c r="M163" s="252"/>
      <c r="N163" s="252"/>
      <c r="O163" s="252"/>
      <c r="P163" s="252"/>
      <c r="Q163" s="252"/>
      <c r="R163" s="252"/>
      <c r="S163" s="252"/>
      <c r="T163" s="252"/>
      <c r="U163" s="252"/>
      <c r="V163" s="252"/>
      <c r="W163" s="253" t="str">
        <f t="shared" si="2"/>
        <v/>
      </c>
      <c r="X163" s="253"/>
      <c r="Y163" s="253"/>
    </row>
    <row r="164" spans="1:25" x14ac:dyDescent="0.15">
      <c r="A164" s="252"/>
      <c r="B164" s="252"/>
      <c r="C164" s="254"/>
      <c r="D164" s="254"/>
      <c r="E164" s="254"/>
      <c r="F164" s="252"/>
      <c r="G164" s="252"/>
      <c r="H164" s="252"/>
      <c r="I164" s="252"/>
      <c r="J164" s="252"/>
      <c r="K164" s="252"/>
      <c r="L164" s="252"/>
      <c r="M164" s="252"/>
      <c r="N164" s="252"/>
      <c r="O164" s="252"/>
      <c r="P164" s="252"/>
      <c r="Q164" s="252"/>
      <c r="R164" s="252"/>
      <c r="S164" s="252"/>
      <c r="T164" s="252"/>
      <c r="U164" s="252"/>
      <c r="V164" s="252"/>
      <c r="W164" s="253" t="str">
        <f t="shared" si="2"/>
        <v/>
      </c>
      <c r="X164" s="253"/>
      <c r="Y164" s="253"/>
    </row>
    <row r="165" spans="1:25" x14ac:dyDescent="0.15">
      <c r="A165" s="252"/>
      <c r="B165" s="252"/>
      <c r="C165" s="254"/>
      <c r="D165" s="254"/>
      <c r="E165" s="254"/>
      <c r="F165" s="252"/>
      <c r="G165" s="252"/>
      <c r="H165" s="252"/>
      <c r="I165" s="252"/>
      <c r="J165" s="252"/>
      <c r="K165" s="252"/>
      <c r="L165" s="252"/>
      <c r="M165" s="252"/>
      <c r="N165" s="252"/>
      <c r="O165" s="252"/>
      <c r="P165" s="252"/>
      <c r="Q165" s="252"/>
      <c r="R165" s="252"/>
      <c r="S165" s="252"/>
      <c r="T165" s="252"/>
      <c r="U165" s="252"/>
      <c r="V165" s="252"/>
      <c r="W165" s="253" t="str">
        <f t="shared" si="2"/>
        <v/>
      </c>
      <c r="X165" s="253"/>
      <c r="Y165" s="253"/>
    </row>
    <row r="166" spans="1:25" x14ac:dyDescent="0.15">
      <c r="A166" s="252"/>
      <c r="B166" s="252"/>
      <c r="C166" s="254"/>
      <c r="D166" s="254"/>
      <c r="E166" s="254"/>
      <c r="F166" s="252"/>
      <c r="G166" s="252"/>
      <c r="H166" s="252"/>
      <c r="I166" s="252"/>
      <c r="J166" s="252"/>
      <c r="K166" s="252"/>
      <c r="L166" s="252"/>
      <c r="M166" s="252"/>
      <c r="N166" s="252"/>
      <c r="O166" s="252"/>
      <c r="P166" s="252"/>
      <c r="Q166" s="252"/>
      <c r="R166" s="252"/>
      <c r="S166" s="252"/>
      <c r="T166" s="252"/>
      <c r="U166" s="252"/>
      <c r="V166" s="252"/>
      <c r="W166" s="253" t="str">
        <f t="shared" si="2"/>
        <v/>
      </c>
      <c r="X166" s="253"/>
      <c r="Y166" s="253"/>
    </row>
    <row r="167" spans="1:25" x14ac:dyDescent="0.15">
      <c r="A167" s="252"/>
      <c r="B167" s="252"/>
      <c r="C167" s="254"/>
      <c r="D167" s="254"/>
      <c r="E167" s="254"/>
      <c r="F167" s="252"/>
      <c r="G167" s="252"/>
      <c r="H167" s="252"/>
      <c r="I167" s="252"/>
      <c r="J167" s="252"/>
      <c r="K167" s="252"/>
      <c r="L167" s="252"/>
      <c r="M167" s="252"/>
      <c r="N167" s="252"/>
      <c r="O167" s="252"/>
      <c r="P167" s="252"/>
      <c r="Q167" s="252"/>
      <c r="R167" s="252"/>
      <c r="S167" s="252"/>
      <c r="T167" s="252"/>
      <c r="U167" s="252"/>
      <c r="V167" s="252"/>
      <c r="W167" s="253" t="str">
        <f t="shared" si="2"/>
        <v/>
      </c>
      <c r="X167" s="253"/>
      <c r="Y167" s="253"/>
    </row>
    <row r="168" spans="1:25" x14ac:dyDescent="0.15">
      <c r="A168" s="255"/>
      <c r="B168" s="255"/>
      <c r="C168" s="256"/>
      <c r="D168" s="256"/>
      <c r="E168" s="256"/>
      <c r="F168" s="255"/>
      <c r="G168" s="255"/>
      <c r="H168" s="255"/>
      <c r="I168" s="255"/>
      <c r="J168" s="255"/>
      <c r="K168" s="255"/>
      <c r="L168" s="255"/>
      <c r="M168" s="255"/>
      <c r="N168" s="255"/>
      <c r="O168" s="255"/>
      <c r="P168" s="255"/>
      <c r="Q168" s="255"/>
      <c r="R168" s="255"/>
      <c r="S168" s="255"/>
      <c r="T168" s="255"/>
      <c r="U168" s="255"/>
      <c r="V168" s="255"/>
      <c r="W168" s="257" t="str">
        <f t="shared" si="2"/>
        <v/>
      </c>
      <c r="X168" s="257"/>
      <c r="Y168" s="257"/>
    </row>
    <row r="169" spans="1:25" ht="15" customHeight="1" x14ac:dyDescent="0.15">
      <c r="A169" s="131"/>
      <c r="B169" s="131"/>
      <c r="C169" s="131"/>
      <c r="D169" s="131"/>
      <c r="E169" s="131"/>
      <c r="F169" s="131"/>
      <c r="G169" s="131"/>
      <c r="H169" s="131"/>
      <c r="I169" s="131"/>
      <c r="J169" s="131"/>
      <c r="K169" s="131"/>
      <c r="L169" s="131"/>
      <c r="M169" s="131"/>
      <c r="N169" s="131"/>
      <c r="O169" s="131"/>
      <c r="P169" s="131"/>
      <c r="Q169" s="131"/>
      <c r="R169" s="131"/>
      <c r="S169" s="130"/>
      <c r="T169" s="130"/>
      <c r="U169" s="130"/>
      <c r="V169" s="130"/>
      <c r="W169" s="130"/>
      <c r="X169" s="130"/>
      <c r="Y169" s="130"/>
    </row>
    <row r="170" spans="1:25" s="26" customFormat="1" ht="16" x14ac:dyDescent="0.2">
      <c r="A170" s="127" t="s">
        <v>106</v>
      </c>
      <c r="B170" s="127"/>
      <c r="C170" s="127"/>
      <c r="D170" s="127"/>
      <c r="E170" s="127"/>
      <c r="F170" s="127"/>
      <c r="G170" s="127"/>
      <c r="H170" s="127"/>
      <c r="I170" s="127"/>
      <c r="J170" s="127"/>
      <c r="K170" s="127"/>
      <c r="L170" s="127"/>
      <c r="M170" s="127"/>
      <c r="N170" s="127"/>
      <c r="O170" s="127"/>
      <c r="P170" s="127"/>
      <c r="Q170" s="127"/>
      <c r="R170" s="27"/>
      <c r="S170" s="130"/>
      <c r="T170" s="130"/>
      <c r="U170" s="130"/>
      <c r="V170" s="130"/>
      <c r="W170" s="130"/>
      <c r="X170" s="130"/>
      <c r="Y170" s="130"/>
    </row>
    <row r="171" spans="1:25" ht="15" customHeight="1" x14ac:dyDescent="0.15">
      <c r="A171" s="251" t="str">
        <f>CONCATENATE("Zusammenfassung Belege Verpflegung ",Stammdaten!F20)</f>
        <v xml:space="preserve">Zusammenfassung Belege Verpflegung </v>
      </c>
      <c r="B171" s="251"/>
      <c r="C171" s="251"/>
      <c r="D171" s="251"/>
      <c r="E171" s="251"/>
      <c r="F171" s="251"/>
      <c r="G171" s="251"/>
      <c r="H171" s="251"/>
      <c r="I171" s="251"/>
      <c r="J171" s="251"/>
      <c r="K171" s="251"/>
      <c r="L171" s="251"/>
      <c r="M171" s="251"/>
      <c r="N171" s="251"/>
      <c r="O171" s="251"/>
      <c r="P171" s="251"/>
      <c r="Q171" s="251"/>
      <c r="R171" s="251"/>
      <c r="S171" s="130"/>
      <c r="T171" s="130"/>
      <c r="U171" s="130"/>
      <c r="V171" s="130"/>
      <c r="W171" s="130"/>
      <c r="X171" s="130"/>
      <c r="Y171" s="130"/>
    </row>
    <row r="172" spans="1:25" ht="15" customHeight="1" x14ac:dyDescent="0.15">
      <c r="A172" s="131"/>
      <c r="B172" s="131"/>
      <c r="C172" s="131"/>
      <c r="D172" s="131"/>
      <c r="E172" s="131"/>
      <c r="F172" s="131"/>
      <c r="G172" s="131"/>
      <c r="H172" s="131"/>
      <c r="I172" s="131"/>
      <c r="J172" s="131"/>
      <c r="K172" s="131"/>
      <c r="L172" s="131"/>
      <c r="M172" s="131"/>
      <c r="N172" s="131"/>
      <c r="O172" s="131"/>
      <c r="P172" s="131"/>
      <c r="Q172" s="131"/>
      <c r="R172" s="131"/>
      <c r="S172" s="130"/>
      <c r="T172" s="130"/>
      <c r="U172" s="130"/>
      <c r="V172" s="130"/>
      <c r="W172" s="130"/>
      <c r="X172" s="130"/>
      <c r="Y172" s="130"/>
    </row>
    <row r="173" spans="1:25" ht="15" customHeight="1" x14ac:dyDescent="0.15">
      <c r="A173" s="131"/>
      <c r="B173" s="131"/>
      <c r="C173" s="131"/>
      <c r="D173" s="131"/>
      <c r="E173" s="131"/>
      <c r="F173" s="131"/>
      <c r="G173" s="131"/>
      <c r="H173" s="131"/>
      <c r="I173" s="131"/>
      <c r="J173" s="131"/>
      <c r="K173" s="131"/>
      <c r="L173" s="131"/>
      <c r="M173" s="131"/>
      <c r="N173" s="131"/>
      <c r="O173" s="131"/>
      <c r="P173" s="131"/>
      <c r="Q173" s="131"/>
      <c r="R173" s="131"/>
      <c r="S173" s="130"/>
      <c r="T173" s="130"/>
      <c r="U173" s="130"/>
      <c r="V173" s="130"/>
      <c r="W173" s="130"/>
      <c r="X173" s="130"/>
      <c r="Y173" s="130"/>
    </row>
    <row r="174" spans="1:25" ht="15"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5" customHeight="1" x14ac:dyDescent="0.15">
      <c r="A175" s="22"/>
      <c r="B175" s="22"/>
      <c r="C175" s="22"/>
      <c r="D175" s="22"/>
      <c r="E175" s="22"/>
      <c r="F175" s="22"/>
      <c r="G175" s="22"/>
      <c r="H175" s="22"/>
      <c r="I175" s="22"/>
      <c r="J175" s="258" t="s">
        <v>64</v>
      </c>
      <c r="K175" s="259"/>
      <c r="L175" s="259"/>
      <c r="M175" s="259"/>
      <c r="N175" s="259"/>
      <c r="O175" s="259"/>
      <c r="P175" s="259"/>
      <c r="Q175" s="259"/>
      <c r="R175" s="259"/>
      <c r="S175" s="259"/>
      <c r="T175" s="259"/>
      <c r="U175" s="260" t="s">
        <v>23</v>
      </c>
      <c r="V175" s="260"/>
      <c r="W175" s="266" t="str">
        <f>IF(SUM(T179:V224)=0,"",SUM(T179:V224))</f>
        <v/>
      </c>
      <c r="X175" s="266"/>
      <c r="Y175" s="267"/>
    </row>
    <row r="176" spans="1:25" x14ac:dyDescent="0.15">
      <c r="A176" s="4"/>
      <c r="B176" s="4"/>
      <c r="C176" s="4"/>
      <c r="D176" s="4"/>
      <c r="E176" s="4"/>
      <c r="F176" s="4"/>
      <c r="G176" s="4"/>
      <c r="H176" s="4"/>
      <c r="I176" s="4"/>
      <c r="J176" s="261" t="s">
        <v>56</v>
      </c>
      <c r="K176" s="149"/>
      <c r="L176" s="149"/>
      <c r="M176" s="149"/>
      <c r="N176" s="149"/>
      <c r="O176" s="149"/>
      <c r="P176" s="149"/>
      <c r="Q176" s="149"/>
      <c r="R176" s="149"/>
      <c r="S176" s="149"/>
      <c r="T176" s="149"/>
      <c r="U176" s="230" t="s">
        <v>23</v>
      </c>
      <c r="V176" s="230"/>
      <c r="W176" s="268" t="str">
        <f>IF(W175="","",Budget!$W$12-W175)</f>
        <v/>
      </c>
      <c r="X176" s="269"/>
      <c r="Y176" s="270"/>
    </row>
    <row r="177" spans="1:25" ht="15" x14ac:dyDescent="0.2">
      <c r="A177"/>
      <c r="B177"/>
      <c r="C177"/>
      <c r="D177"/>
      <c r="E177"/>
      <c r="F177"/>
      <c r="G177"/>
      <c r="H177"/>
      <c r="I177"/>
      <c r="J177"/>
      <c r="K177"/>
      <c r="L177"/>
      <c r="M177"/>
      <c r="N177"/>
      <c r="O177"/>
      <c r="P177"/>
      <c r="Q177"/>
      <c r="R177"/>
      <c r="S177"/>
      <c r="T177"/>
      <c r="U177"/>
      <c r="V177"/>
      <c r="W177"/>
      <c r="X177"/>
      <c r="Y177"/>
    </row>
    <row r="178" spans="1:25" x14ac:dyDescent="0.15">
      <c r="A178" s="265" t="s">
        <v>58</v>
      </c>
      <c r="B178" s="265"/>
      <c r="C178" s="265" t="s">
        <v>59</v>
      </c>
      <c r="D178" s="265"/>
      <c r="E178" s="265"/>
      <c r="F178" s="265" t="s">
        <v>57</v>
      </c>
      <c r="G178" s="265"/>
      <c r="H178" s="265"/>
      <c r="I178" s="265"/>
      <c r="J178" s="265"/>
      <c r="K178" s="265"/>
      <c r="L178" s="265"/>
      <c r="M178" s="265"/>
      <c r="N178" s="265"/>
      <c r="O178" s="265"/>
      <c r="P178" s="265"/>
      <c r="Q178" s="265"/>
      <c r="R178" s="265"/>
      <c r="S178" s="265"/>
      <c r="T178" s="265" t="s">
        <v>60</v>
      </c>
      <c r="U178" s="265"/>
      <c r="V178" s="265"/>
      <c r="W178" s="265" t="s">
        <v>61</v>
      </c>
      <c r="X178" s="265"/>
      <c r="Y178" s="265"/>
    </row>
    <row r="179" spans="1:25" x14ac:dyDescent="0.15">
      <c r="A179" s="262"/>
      <c r="B179" s="262"/>
      <c r="C179" s="263"/>
      <c r="D179" s="263"/>
      <c r="E179" s="263"/>
      <c r="F179" s="262"/>
      <c r="G179" s="262"/>
      <c r="H179" s="262"/>
      <c r="I179" s="262"/>
      <c r="J179" s="262"/>
      <c r="K179" s="262"/>
      <c r="L179" s="262"/>
      <c r="M179" s="262"/>
      <c r="N179" s="262"/>
      <c r="O179" s="262"/>
      <c r="P179" s="262"/>
      <c r="Q179" s="262"/>
      <c r="R179" s="262"/>
      <c r="S179" s="262"/>
      <c r="T179" s="262"/>
      <c r="U179" s="262"/>
      <c r="V179" s="262"/>
      <c r="W179" s="264" t="str">
        <f>IF(T179="","",T179)</f>
        <v/>
      </c>
      <c r="X179" s="264"/>
      <c r="Y179" s="264"/>
    </row>
    <row r="180" spans="1:25" x14ac:dyDescent="0.15">
      <c r="A180" s="252"/>
      <c r="B180" s="252"/>
      <c r="C180" s="254"/>
      <c r="D180" s="254"/>
      <c r="E180" s="254"/>
      <c r="F180" s="252"/>
      <c r="G180" s="252"/>
      <c r="H180" s="252"/>
      <c r="I180" s="252"/>
      <c r="J180" s="252"/>
      <c r="K180" s="252"/>
      <c r="L180" s="252"/>
      <c r="M180" s="252"/>
      <c r="N180" s="252"/>
      <c r="O180" s="252"/>
      <c r="P180" s="252"/>
      <c r="Q180" s="252"/>
      <c r="R180" s="252"/>
      <c r="S180" s="252"/>
      <c r="T180" s="252"/>
      <c r="U180" s="252"/>
      <c r="V180" s="252"/>
      <c r="W180" s="253" t="str">
        <f>IF(OR(W179="",T180=""),"",W179+T180)</f>
        <v/>
      </c>
      <c r="X180" s="253"/>
      <c r="Y180" s="253"/>
    </row>
    <row r="181" spans="1:25" x14ac:dyDescent="0.15">
      <c r="A181" s="252"/>
      <c r="B181" s="252"/>
      <c r="C181" s="254"/>
      <c r="D181" s="254"/>
      <c r="E181" s="254"/>
      <c r="F181" s="252"/>
      <c r="G181" s="252"/>
      <c r="H181" s="252"/>
      <c r="I181" s="252"/>
      <c r="J181" s="252"/>
      <c r="K181" s="252"/>
      <c r="L181" s="252"/>
      <c r="M181" s="252"/>
      <c r="N181" s="252"/>
      <c r="O181" s="252"/>
      <c r="P181" s="252"/>
      <c r="Q181" s="252"/>
      <c r="R181" s="252"/>
      <c r="S181" s="252"/>
      <c r="T181" s="252"/>
      <c r="U181" s="252"/>
      <c r="V181" s="252"/>
      <c r="W181" s="253" t="str">
        <f t="shared" ref="W181:W224" si="3">IF(OR(W180="",T181=""),"",W180+T181)</f>
        <v/>
      </c>
      <c r="X181" s="253"/>
      <c r="Y181" s="253"/>
    </row>
    <row r="182" spans="1:25" x14ac:dyDescent="0.15">
      <c r="A182" s="252"/>
      <c r="B182" s="252"/>
      <c r="C182" s="254"/>
      <c r="D182" s="254"/>
      <c r="E182" s="254"/>
      <c r="F182" s="252"/>
      <c r="G182" s="252"/>
      <c r="H182" s="252"/>
      <c r="I182" s="252"/>
      <c r="J182" s="252"/>
      <c r="K182" s="252"/>
      <c r="L182" s="252"/>
      <c r="M182" s="252"/>
      <c r="N182" s="252"/>
      <c r="O182" s="252"/>
      <c r="P182" s="252"/>
      <c r="Q182" s="252"/>
      <c r="R182" s="252"/>
      <c r="S182" s="252"/>
      <c r="T182" s="252"/>
      <c r="U182" s="252"/>
      <c r="V182" s="252"/>
      <c r="W182" s="253" t="str">
        <f t="shared" si="3"/>
        <v/>
      </c>
      <c r="X182" s="253"/>
      <c r="Y182" s="253"/>
    </row>
    <row r="183" spans="1:25" x14ac:dyDescent="0.15">
      <c r="A183" s="252"/>
      <c r="B183" s="252"/>
      <c r="C183" s="254"/>
      <c r="D183" s="254"/>
      <c r="E183" s="254"/>
      <c r="F183" s="252"/>
      <c r="G183" s="252"/>
      <c r="H183" s="252"/>
      <c r="I183" s="252"/>
      <c r="J183" s="252"/>
      <c r="K183" s="252"/>
      <c r="L183" s="252"/>
      <c r="M183" s="252"/>
      <c r="N183" s="252"/>
      <c r="O183" s="252"/>
      <c r="P183" s="252"/>
      <c r="Q183" s="252"/>
      <c r="R183" s="252"/>
      <c r="S183" s="252"/>
      <c r="T183" s="252"/>
      <c r="U183" s="252"/>
      <c r="V183" s="252"/>
      <c r="W183" s="253" t="str">
        <f t="shared" si="3"/>
        <v/>
      </c>
      <c r="X183" s="253"/>
      <c r="Y183" s="253"/>
    </row>
    <row r="184" spans="1:25" x14ac:dyDescent="0.15">
      <c r="A184" s="252"/>
      <c r="B184" s="252"/>
      <c r="C184" s="254"/>
      <c r="D184" s="254"/>
      <c r="E184" s="254"/>
      <c r="F184" s="252"/>
      <c r="G184" s="252"/>
      <c r="H184" s="252"/>
      <c r="I184" s="252"/>
      <c r="J184" s="252"/>
      <c r="K184" s="252"/>
      <c r="L184" s="252"/>
      <c r="M184" s="252"/>
      <c r="N184" s="252"/>
      <c r="O184" s="252"/>
      <c r="P184" s="252"/>
      <c r="Q184" s="252"/>
      <c r="R184" s="252"/>
      <c r="S184" s="252"/>
      <c r="T184" s="252"/>
      <c r="U184" s="252"/>
      <c r="V184" s="252"/>
      <c r="W184" s="253" t="str">
        <f t="shared" si="3"/>
        <v/>
      </c>
      <c r="X184" s="253"/>
      <c r="Y184" s="253"/>
    </row>
    <row r="185" spans="1:25" x14ac:dyDescent="0.15">
      <c r="A185" s="252"/>
      <c r="B185" s="252"/>
      <c r="C185" s="254"/>
      <c r="D185" s="254"/>
      <c r="E185" s="254"/>
      <c r="F185" s="252"/>
      <c r="G185" s="252"/>
      <c r="H185" s="252"/>
      <c r="I185" s="252"/>
      <c r="J185" s="252"/>
      <c r="K185" s="252"/>
      <c r="L185" s="252"/>
      <c r="M185" s="252"/>
      <c r="N185" s="252"/>
      <c r="O185" s="252"/>
      <c r="P185" s="252"/>
      <c r="Q185" s="252"/>
      <c r="R185" s="252"/>
      <c r="S185" s="252"/>
      <c r="T185" s="252"/>
      <c r="U185" s="252"/>
      <c r="V185" s="252"/>
      <c r="W185" s="253" t="str">
        <f t="shared" si="3"/>
        <v/>
      </c>
      <c r="X185" s="253"/>
      <c r="Y185" s="253"/>
    </row>
    <row r="186" spans="1:25" x14ac:dyDescent="0.15">
      <c r="A186" s="252"/>
      <c r="B186" s="252"/>
      <c r="C186" s="254"/>
      <c r="D186" s="254"/>
      <c r="E186" s="254"/>
      <c r="F186" s="252"/>
      <c r="G186" s="252"/>
      <c r="H186" s="252"/>
      <c r="I186" s="252"/>
      <c r="J186" s="252"/>
      <c r="K186" s="252"/>
      <c r="L186" s="252"/>
      <c r="M186" s="252"/>
      <c r="N186" s="252"/>
      <c r="O186" s="252"/>
      <c r="P186" s="252"/>
      <c r="Q186" s="252"/>
      <c r="R186" s="252"/>
      <c r="S186" s="252"/>
      <c r="T186" s="252"/>
      <c r="U186" s="252"/>
      <c r="V186" s="252"/>
      <c r="W186" s="253" t="str">
        <f t="shared" si="3"/>
        <v/>
      </c>
      <c r="X186" s="253"/>
      <c r="Y186" s="253"/>
    </row>
    <row r="187" spans="1:25" x14ac:dyDescent="0.15">
      <c r="A187" s="252"/>
      <c r="B187" s="252"/>
      <c r="C187" s="254"/>
      <c r="D187" s="254"/>
      <c r="E187" s="254"/>
      <c r="F187" s="252"/>
      <c r="G187" s="252"/>
      <c r="H187" s="252"/>
      <c r="I187" s="252"/>
      <c r="J187" s="252"/>
      <c r="K187" s="252"/>
      <c r="L187" s="252"/>
      <c r="M187" s="252"/>
      <c r="N187" s="252"/>
      <c r="O187" s="252"/>
      <c r="P187" s="252"/>
      <c r="Q187" s="252"/>
      <c r="R187" s="252"/>
      <c r="S187" s="252"/>
      <c r="T187" s="252"/>
      <c r="U187" s="252"/>
      <c r="V187" s="252"/>
      <c r="W187" s="253" t="str">
        <f t="shared" si="3"/>
        <v/>
      </c>
      <c r="X187" s="253"/>
      <c r="Y187" s="253"/>
    </row>
    <row r="188" spans="1:25" x14ac:dyDescent="0.15">
      <c r="A188" s="252"/>
      <c r="B188" s="252"/>
      <c r="C188" s="254"/>
      <c r="D188" s="254"/>
      <c r="E188" s="254"/>
      <c r="F188" s="252"/>
      <c r="G188" s="252"/>
      <c r="H188" s="252"/>
      <c r="I188" s="252"/>
      <c r="J188" s="252"/>
      <c r="K188" s="252"/>
      <c r="L188" s="252"/>
      <c r="M188" s="252"/>
      <c r="N188" s="252"/>
      <c r="O188" s="252"/>
      <c r="P188" s="252"/>
      <c r="Q188" s="252"/>
      <c r="R188" s="252"/>
      <c r="S188" s="252"/>
      <c r="T188" s="252"/>
      <c r="U188" s="252"/>
      <c r="V188" s="252"/>
      <c r="W188" s="253" t="str">
        <f t="shared" si="3"/>
        <v/>
      </c>
      <c r="X188" s="253"/>
      <c r="Y188" s="253"/>
    </row>
    <row r="189" spans="1:25" x14ac:dyDescent="0.15">
      <c r="A189" s="252"/>
      <c r="B189" s="252"/>
      <c r="C189" s="254"/>
      <c r="D189" s="254"/>
      <c r="E189" s="254"/>
      <c r="F189" s="252"/>
      <c r="G189" s="252"/>
      <c r="H189" s="252"/>
      <c r="I189" s="252"/>
      <c r="J189" s="252"/>
      <c r="K189" s="252"/>
      <c r="L189" s="252"/>
      <c r="M189" s="252"/>
      <c r="N189" s="252"/>
      <c r="O189" s="252"/>
      <c r="P189" s="252"/>
      <c r="Q189" s="252"/>
      <c r="R189" s="252"/>
      <c r="S189" s="252"/>
      <c r="T189" s="252"/>
      <c r="U189" s="252"/>
      <c r="V189" s="252"/>
      <c r="W189" s="253" t="str">
        <f t="shared" si="3"/>
        <v/>
      </c>
      <c r="X189" s="253"/>
      <c r="Y189" s="253"/>
    </row>
    <row r="190" spans="1:25" x14ac:dyDescent="0.15">
      <c r="A190" s="252"/>
      <c r="B190" s="252"/>
      <c r="C190" s="254"/>
      <c r="D190" s="254"/>
      <c r="E190" s="254"/>
      <c r="F190" s="252"/>
      <c r="G190" s="252"/>
      <c r="H190" s="252"/>
      <c r="I190" s="252"/>
      <c r="J190" s="252"/>
      <c r="K190" s="252"/>
      <c r="L190" s="252"/>
      <c r="M190" s="252"/>
      <c r="N190" s="252"/>
      <c r="O190" s="252"/>
      <c r="P190" s="252"/>
      <c r="Q190" s="252"/>
      <c r="R190" s="252"/>
      <c r="S190" s="252"/>
      <c r="T190" s="252"/>
      <c r="U190" s="252"/>
      <c r="V190" s="252"/>
      <c r="W190" s="253" t="str">
        <f t="shared" si="3"/>
        <v/>
      </c>
      <c r="X190" s="253"/>
      <c r="Y190" s="253"/>
    </row>
    <row r="191" spans="1:25" x14ac:dyDescent="0.15">
      <c r="A191" s="252"/>
      <c r="B191" s="252"/>
      <c r="C191" s="254"/>
      <c r="D191" s="254"/>
      <c r="E191" s="254"/>
      <c r="F191" s="252"/>
      <c r="G191" s="252"/>
      <c r="H191" s="252"/>
      <c r="I191" s="252"/>
      <c r="J191" s="252"/>
      <c r="K191" s="252"/>
      <c r="L191" s="252"/>
      <c r="M191" s="252"/>
      <c r="N191" s="252"/>
      <c r="O191" s="252"/>
      <c r="P191" s="252"/>
      <c r="Q191" s="252"/>
      <c r="R191" s="252"/>
      <c r="S191" s="252"/>
      <c r="T191" s="252"/>
      <c r="U191" s="252"/>
      <c r="V191" s="252"/>
      <c r="W191" s="253" t="str">
        <f t="shared" si="3"/>
        <v/>
      </c>
      <c r="X191" s="253"/>
      <c r="Y191" s="253"/>
    </row>
    <row r="192" spans="1:25" x14ac:dyDescent="0.15">
      <c r="A192" s="252"/>
      <c r="B192" s="252"/>
      <c r="C192" s="254"/>
      <c r="D192" s="254"/>
      <c r="E192" s="254"/>
      <c r="F192" s="252"/>
      <c r="G192" s="252"/>
      <c r="H192" s="252"/>
      <c r="I192" s="252"/>
      <c r="J192" s="252"/>
      <c r="K192" s="252"/>
      <c r="L192" s="252"/>
      <c r="M192" s="252"/>
      <c r="N192" s="252"/>
      <c r="O192" s="252"/>
      <c r="P192" s="252"/>
      <c r="Q192" s="252"/>
      <c r="R192" s="252"/>
      <c r="S192" s="252"/>
      <c r="T192" s="252"/>
      <c r="U192" s="252"/>
      <c r="V192" s="252"/>
      <c r="W192" s="253" t="str">
        <f t="shared" si="3"/>
        <v/>
      </c>
      <c r="X192" s="253"/>
      <c r="Y192" s="253"/>
    </row>
    <row r="193" spans="1:25" x14ac:dyDescent="0.15">
      <c r="A193" s="252"/>
      <c r="B193" s="252"/>
      <c r="C193" s="254"/>
      <c r="D193" s="254"/>
      <c r="E193" s="254"/>
      <c r="F193" s="252"/>
      <c r="G193" s="252"/>
      <c r="H193" s="252"/>
      <c r="I193" s="252"/>
      <c r="J193" s="252"/>
      <c r="K193" s="252"/>
      <c r="L193" s="252"/>
      <c r="M193" s="252"/>
      <c r="N193" s="252"/>
      <c r="O193" s="252"/>
      <c r="P193" s="252"/>
      <c r="Q193" s="252"/>
      <c r="R193" s="252"/>
      <c r="S193" s="252"/>
      <c r="T193" s="252"/>
      <c r="U193" s="252"/>
      <c r="V193" s="252"/>
      <c r="W193" s="253" t="str">
        <f t="shared" si="3"/>
        <v/>
      </c>
      <c r="X193" s="253"/>
      <c r="Y193" s="253"/>
    </row>
    <row r="194" spans="1:25" x14ac:dyDescent="0.15">
      <c r="A194" s="252"/>
      <c r="B194" s="252"/>
      <c r="C194" s="254"/>
      <c r="D194" s="254"/>
      <c r="E194" s="254"/>
      <c r="F194" s="252"/>
      <c r="G194" s="252"/>
      <c r="H194" s="252"/>
      <c r="I194" s="252"/>
      <c r="J194" s="252"/>
      <c r="K194" s="252"/>
      <c r="L194" s="252"/>
      <c r="M194" s="252"/>
      <c r="N194" s="252"/>
      <c r="O194" s="252"/>
      <c r="P194" s="252"/>
      <c r="Q194" s="252"/>
      <c r="R194" s="252"/>
      <c r="S194" s="252"/>
      <c r="T194" s="252"/>
      <c r="U194" s="252"/>
      <c r="V194" s="252"/>
      <c r="W194" s="253" t="str">
        <f t="shared" si="3"/>
        <v/>
      </c>
      <c r="X194" s="253"/>
      <c r="Y194" s="253"/>
    </row>
    <row r="195" spans="1:25" x14ac:dyDescent="0.15">
      <c r="A195" s="252"/>
      <c r="B195" s="252"/>
      <c r="C195" s="254"/>
      <c r="D195" s="254"/>
      <c r="E195" s="254"/>
      <c r="F195" s="252"/>
      <c r="G195" s="252"/>
      <c r="H195" s="252"/>
      <c r="I195" s="252"/>
      <c r="J195" s="252"/>
      <c r="K195" s="252"/>
      <c r="L195" s="252"/>
      <c r="M195" s="252"/>
      <c r="N195" s="252"/>
      <c r="O195" s="252"/>
      <c r="P195" s="252"/>
      <c r="Q195" s="252"/>
      <c r="R195" s="252"/>
      <c r="S195" s="252"/>
      <c r="T195" s="252"/>
      <c r="U195" s="252"/>
      <c r="V195" s="252"/>
      <c r="W195" s="253" t="str">
        <f t="shared" si="3"/>
        <v/>
      </c>
      <c r="X195" s="253"/>
      <c r="Y195" s="253"/>
    </row>
    <row r="196" spans="1:25" x14ac:dyDescent="0.15">
      <c r="A196" s="252"/>
      <c r="B196" s="252"/>
      <c r="C196" s="254"/>
      <c r="D196" s="254"/>
      <c r="E196" s="254"/>
      <c r="F196" s="252"/>
      <c r="G196" s="252"/>
      <c r="H196" s="252"/>
      <c r="I196" s="252"/>
      <c r="J196" s="252"/>
      <c r="K196" s="252"/>
      <c r="L196" s="252"/>
      <c r="M196" s="252"/>
      <c r="N196" s="252"/>
      <c r="O196" s="252"/>
      <c r="P196" s="252"/>
      <c r="Q196" s="252"/>
      <c r="R196" s="252"/>
      <c r="S196" s="252"/>
      <c r="T196" s="252"/>
      <c r="U196" s="252"/>
      <c r="V196" s="252"/>
      <c r="W196" s="253" t="str">
        <f t="shared" si="3"/>
        <v/>
      </c>
      <c r="X196" s="253"/>
      <c r="Y196" s="253"/>
    </row>
    <row r="197" spans="1:25" x14ac:dyDescent="0.15">
      <c r="A197" s="252"/>
      <c r="B197" s="252"/>
      <c r="C197" s="254"/>
      <c r="D197" s="254"/>
      <c r="E197" s="254"/>
      <c r="F197" s="252"/>
      <c r="G197" s="252"/>
      <c r="H197" s="252"/>
      <c r="I197" s="252"/>
      <c r="J197" s="252"/>
      <c r="K197" s="252"/>
      <c r="L197" s="252"/>
      <c r="M197" s="252"/>
      <c r="N197" s="252"/>
      <c r="O197" s="252"/>
      <c r="P197" s="252"/>
      <c r="Q197" s="252"/>
      <c r="R197" s="252"/>
      <c r="S197" s="252"/>
      <c r="T197" s="252"/>
      <c r="U197" s="252"/>
      <c r="V197" s="252"/>
      <c r="W197" s="253" t="str">
        <f t="shared" si="3"/>
        <v/>
      </c>
      <c r="X197" s="253"/>
      <c r="Y197" s="253"/>
    </row>
    <row r="198" spans="1:25" x14ac:dyDescent="0.15">
      <c r="A198" s="252"/>
      <c r="B198" s="252"/>
      <c r="C198" s="254"/>
      <c r="D198" s="254"/>
      <c r="E198" s="254"/>
      <c r="F198" s="252"/>
      <c r="G198" s="252"/>
      <c r="H198" s="252"/>
      <c r="I198" s="252"/>
      <c r="J198" s="252"/>
      <c r="K198" s="252"/>
      <c r="L198" s="252"/>
      <c r="M198" s="252"/>
      <c r="N198" s="252"/>
      <c r="O198" s="252"/>
      <c r="P198" s="252"/>
      <c r="Q198" s="252"/>
      <c r="R198" s="252"/>
      <c r="S198" s="252"/>
      <c r="T198" s="252"/>
      <c r="U198" s="252"/>
      <c r="V198" s="252"/>
      <c r="W198" s="253" t="str">
        <f t="shared" si="3"/>
        <v/>
      </c>
      <c r="X198" s="253"/>
      <c r="Y198" s="253"/>
    </row>
    <row r="199" spans="1:25" x14ac:dyDescent="0.15">
      <c r="A199" s="252"/>
      <c r="B199" s="252"/>
      <c r="C199" s="254"/>
      <c r="D199" s="254"/>
      <c r="E199" s="254"/>
      <c r="F199" s="252"/>
      <c r="G199" s="252"/>
      <c r="H199" s="252"/>
      <c r="I199" s="252"/>
      <c r="J199" s="252"/>
      <c r="K199" s="252"/>
      <c r="L199" s="252"/>
      <c r="M199" s="252"/>
      <c r="N199" s="252"/>
      <c r="O199" s="252"/>
      <c r="P199" s="252"/>
      <c r="Q199" s="252"/>
      <c r="R199" s="252"/>
      <c r="S199" s="252"/>
      <c r="T199" s="252"/>
      <c r="U199" s="252"/>
      <c r="V199" s="252"/>
      <c r="W199" s="253" t="str">
        <f t="shared" si="3"/>
        <v/>
      </c>
      <c r="X199" s="253"/>
      <c r="Y199" s="253"/>
    </row>
    <row r="200" spans="1:25" x14ac:dyDescent="0.15">
      <c r="A200" s="252"/>
      <c r="B200" s="252"/>
      <c r="C200" s="254"/>
      <c r="D200" s="254"/>
      <c r="E200" s="254"/>
      <c r="F200" s="252"/>
      <c r="G200" s="252"/>
      <c r="H200" s="252"/>
      <c r="I200" s="252"/>
      <c r="J200" s="252"/>
      <c r="K200" s="252"/>
      <c r="L200" s="252"/>
      <c r="M200" s="252"/>
      <c r="N200" s="252"/>
      <c r="O200" s="252"/>
      <c r="P200" s="252"/>
      <c r="Q200" s="252"/>
      <c r="R200" s="252"/>
      <c r="S200" s="252"/>
      <c r="T200" s="252"/>
      <c r="U200" s="252"/>
      <c r="V200" s="252"/>
      <c r="W200" s="253" t="str">
        <f t="shared" si="3"/>
        <v/>
      </c>
      <c r="X200" s="253"/>
      <c r="Y200" s="253"/>
    </row>
    <row r="201" spans="1:25" x14ac:dyDescent="0.15">
      <c r="A201" s="252"/>
      <c r="B201" s="252"/>
      <c r="C201" s="254"/>
      <c r="D201" s="254"/>
      <c r="E201" s="254"/>
      <c r="F201" s="252"/>
      <c r="G201" s="252"/>
      <c r="H201" s="252"/>
      <c r="I201" s="252"/>
      <c r="J201" s="252"/>
      <c r="K201" s="252"/>
      <c r="L201" s="252"/>
      <c r="M201" s="252"/>
      <c r="N201" s="252"/>
      <c r="O201" s="252"/>
      <c r="P201" s="252"/>
      <c r="Q201" s="252"/>
      <c r="R201" s="252"/>
      <c r="S201" s="252"/>
      <c r="T201" s="252"/>
      <c r="U201" s="252"/>
      <c r="V201" s="252"/>
      <c r="W201" s="253" t="str">
        <f t="shared" si="3"/>
        <v/>
      </c>
      <c r="X201" s="253"/>
      <c r="Y201" s="253"/>
    </row>
    <row r="202" spans="1:25" x14ac:dyDescent="0.15">
      <c r="A202" s="252"/>
      <c r="B202" s="252"/>
      <c r="C202" s="254"/>
      <c r="D202" s="254"/>
      <c r="E202" s="254"/>
      <c r="F202" s="252"/>
      <c r="G202" s="252"/>
      <c r="H202" s="252"/>
      <c r="I202" s="252"/>
      <c r="J202" s="252"/>
      <c r="K202" s="252"/>
      <c r="L202" s="252"/>
      <c r="M202" s="252"/>
      <c r="N202" s="252"/>
      <c r="O202" s="252"/>
      <c r="P202" s="252"/>
      <c r="Q202" s="252"/>
      <c r="R202" s="252"/>
      <c r="S202" s="252"/>
      <c r="T202" s="252"/>
      <c r="U202" s="252"/>
      <c r="V202" s="252"/>
      <c r="W202" s="253" t="str">
        <f t="shared" si="3"/>
        <v/>
      </c>
      <c r="X202" s="253"/>
      <c r="Y202" s="253"/>
    </row>
    <row r="203" spans="1:25" x14ac:dyDescent="0.15">
      <c r="A203" s="252"/>
      <c r="B203" s="252"/>
      <c r="C203" s="254"/>
      <c r="D203" s="254"/>
      <c r="E203" s="254"/>
      <c r="F203" s="252"/>
      <c r="G203" s="252"/>
      <c r="H203" s="252"/>
      <c r="I203" s="252"/>
      <c r="J203" s="252"/>
      <c r="K203" s="252"/>
      <c r="L203" s="252"/>
      <c r="M203" s="252"/>
      <c r="N203" s="252"/>
      <c r="O203" s="252"/>
      <c r="P203" s="252"/>
      <c r="Q203" s="252"/>
      <c r="R203" s="252"/>
      <c r="S203" s="252"/>
      <c r="T203" s="252"/>
      <c r="U203" s="252"/>
      <c r="V203" s="252"/>
      <c r="W203" s="253" t="str">
        <f t="shared" si="3"/>
        <v/>
      </c>
      <c r="X203" s="253"/>
      <c r="Y203" s="253"/>
    </row>
    <row r="204" spans="1:25" x14ac:dyDescent="0.15">
      <c r="A204" s="252"/>
      <c r="B204" s="252"/>
      <c r="C204" s="254"/>
      <c r="D204" s="254"/>
      <c r="E204" s="254"/>
      <c r="F204" s="252"/>
      <c r="G204" s="252"/>
      <c r="H204" s="252"/>
      <c r="I204" s="252"/>
      <c r="J204" s="252"/>
      <c r="K204" s="252"/>
      <c r="L204" s="252"/>
      <c r="M204" s="252"/>
      <c r="N204" s="252"/>
      <c r="O204" s="252"/>
      <c r="P204" s="252"/>
      <c r="Q204" s="252"/>
      <c r="R204" s="252"/>
      <c r="S204" s="252"/>
      <c r="T204" s="252"/>
      <c r="U204" s="252"/>
      <c r="V204" s="252"/>
      <c r="W204" s="253" t="str">
        <f t="shared" si="3"/>
        <v/>
      </c>
      <c r="X204" s="253"/>
      <c r="Y204" s="253"/>
    </row>
    <row r="205" spans="1:25" x14ac:dyDescent="0.15">
      <c r="A205" s="252"/>
      <c r="B205" s="252"/>
      <c r="C205" s="254"/>
      <c r="D205" s="254"/>
      <c r="E205" s="254"/>
      <c r="F205" s="252"/>
      <c r="G205" s="252"/>
      <c r="H205" s="252"/>
      <c r="I205" s="252"/>
      <c r="J205" s="252"/>
      <c r="K205" s="252"/>
      <c r="L205" s="252"/>
      <c r="M205" s="252"/>
      <c r="N205" s="252"/>
      <c r="O205" s="252"/>
      <c r="P205" s="252"/>
      <c r="Q205" s="252"/>
      <c r="R205" s="252"/>
      <c r="S205" s="252"/>
      <c r="T205" s="252"/>
      <c r="U205" s="252"/>
      <c r="V205" s="252"/>
      <c r="W205" s="253" t="str">
        <f t="shared" si="3"/>
        <v/>
      </c>
      <c r="X205" s="253"/>
      <c r="Y205" s="253"/>
    </row>
    <row r="206" spans="1:25" x14ac:dyDescent="0.15">
      <c r="A206" s="252"/>
      <c r="B206" s="252"/>
      <c r="C206" s="254"/>
      <c r="D206" s="254"/>
      <c r="E206" s="254"/>
      <c r="F206" s="252"/>
      <c r="G206" s="252"/>
      <c r="H206" s="252"/>
      <c r="I206" s="252"/>
      <c r="J206" s="252"/>
      <c r="K206" s="252"/>
      <c r="L206" s="252"/>
      <c r="M206" s="252"/>
      <c r="N206" s="252"/>
      <c r="O206" s="252"/>
      <c r="P206" s="252"/>
      <c r="Q206" s="252"/>
      <c r="R206" s="252"/>
      <c r="S206" s="252"/>
      <c r="T206" s="252"/>
      <c r="U206" s="252"/>
      <c r="V206" s="252"/>
      <c r="W206" s="253" t="str">
        <f t="shared" si="3"/>
        <v/>
      </c>
      <c r="X206" s="253"/>
      <c r="Y206" s="253"/>
    </row>
    <row r="207" spans="1:25" x14ac:dyDescent="0.15">
      <c r="A207" s="252"/>
      <c r="B207" s="252"/>
      <c r="C207" s="254"/>
      <c r="D207" s="254"/>
      <c r="E207" s="254"/>
      <c r="F207" s="252"/>
      <c r="G207" s="252"/>
      <c r="H207" s="252"/>
      <c r="I207" s="252"/>
      <c r="J207" s="252"/>
      <c r="K207" s="252"/>
      <c r="L207" s="252"/>
      <c r="M207" s="252"/>
      <c r="N207" s="252"/>
      <c r="O207" s="252"/>
      <c r="P207" s="252"/>
      <c r="Q207" s="252"/>
      <c r="R207" s="252"/>
      <c r="S207" s="252"/>
      <c r="T207" s="252"/>
      <c r="U207" s="252"/>
      <c r="V207" s="252"/>
      <c r="W207" s="253" t="str">
        <f t="shared" si="3"/>
        <v/>
      </c>
      <c r="X207" s="253"/>
      <c r="Y207" s="253"/>
    </row>
    <row r="208" spans="1:25" x14ac:dyDescent="0.15">
      <c r="A208" s="252"/>
      <c r="B208" s="252"/>
      <c r="C208" s="254"/>
      <c r="D208" s="254"/>
      <c r="E208" s="254"/>
      <c r="F208" s="252"/>
      <c r="G208" s="252"/>
      <c r="H208" s="252"/>
      <c r="I208" s="252"/>
      <c r="J208" s="252"/>
      <c r="K208" s="252"/>
      <c r="L208" s="252"/>
      <c r="M208" s="252"/>
      <c r="N208" s="252"/>
      <c r="O208" s="252"/>
      <c r="P208" s="252"/>
      <c r="Q208" s="252"/>
      <c r="R208" s="252"/>
      <c r="S208" s="252"/>
      <c r="T208" s="252"/>
      <c r="U208" s="252"/>
      <c r="V208" s="252"/>
      <c r="W208" s="253" t="str">
        <f t="shared" si="3"/>
        <v/>
      </c>
      <c r="X208" s="253"/>
      <c r="Y208" s="253"/>
    </row>
    <row r="209" spans="1:25" x14ac:dyDescent="0.15">
      <c r="A209" s="252"/>
      <c r="B209" s="252"/>
      <c r="C209" s="254"/>
      <c r="D209" s="254"/>
      <c r="E209" s="254"/>
      <c r="F209" s="252"/>
      <c r="G209" s="252"/>
      <c r="H209" s="252"/>
      <c r="I209" s="252"/>
      <c r="J209" s="252"/>
      <c r="K209" s="252"/>
      <c r="L209" s="252"/>
      <c r="M209" s="252"/>
      <c r="N209" s="252"/>
      <c r="O209" s="252"/>
      <c r="P209" s="252"/>
      <c r="Q209" s="252"/>
      <c r="R209" s="252"/>
      <c r="S209" s="252"/>
      <c r="T209" s="252"/>
      <c r="U209" s="252"/>
      <c r="V209" s="252"/>
      <c r="W209" s="253" t="str">
        <f t="shared" si="3"/>
        <v/>
      </c>
      <c r="X209" s="253"/>
      <c r="Y209" s="253"/>
    </row>
    <row r="210" spans="1:25" x14ac:dyDescent="0.15">
      <c r="A210" s="252"/>
      <c r="B210" s="252"/>
      <c r="C210" s="254"/>
      <c r="D210" s="254"/>
      <c r="E210" s="254"/>
      <c r="F210" s="252"/>
      <c r="G210" s="252"/>
      <c r="H210" s="252"/>
      <c r="I210" s="252"/>
      <c r="J210" s="252"/>
      <c r="K210" s="252"/>
      <c r="L210" s="252"/>
      <c r="M210" s="252"/>
      <c r="N210" s="252"/>
      <c r="O210" s="252"/>
      <c r="P210" s="252"/>
      <c r="Q210" s="252"/>
      <c r="R210" s="252"/>
      <c r="S210" s="252"/>
      <c r="T210" s="252"/>
      <c r="U210" s="252"/>
      <c r="V210" s="252"/>
      <c r="W210" s="253" t="str">
        <f t="shared" si="3"/>
        <v/>
      </c>
      <c r="X210" s="253"/>
      <c r="Y210" s="253"/>
    </row>
    <row r="211" spans="1:25" x14ac:dyDescent="0.15">
      <c r="A211" s="252"/>
      <c r="B211" s="252"/>
      <c r="C211" s="254"/>
      <c r="D211" s="254"/>
      <c r="E211" s="254"/>
      <c r="F211" s="252"/>
      <c r="G211" s="252"/>
      <c r="H211" s="252"/>
      <c r="I211" s="252"/>
      <c r="J211" s="252"/>
      <c r="K211" s="252"/>
      <c r="L211" s="252"/>
      <c r="M211" s="252"/>
      <c r="N211" s="252"/>
      <c r="O211" s="252"/>
      <c r="P211" s="252"/>
      <c r="Q211" s="252"/>
      <c r="R211" s="252"/>
      <c r="S211" s="252"/>
      <c r="T211" s="252"/>
      <c r="U211" s="252"/>
      <c r="V211" s="252"/>
      <c r="W211" s="253" t="str">
        <f t="shared" si="3"/>
        <v/>
      </c>
      <c r="X211" s="253"/>
      <c r="Y211" s="253"/>
    </row>
    <row r="212" spans="1:25" x14ac:dyDescent="0.15">
      <c r="A212" s="252"/>
      <c r="B212" s="252"/>
      <c r="C212" s="254"/>
      <c r="D212" s="254"/>
      <c r="E212" s="254"/>
      <c r="F212" s="252"/>
      <c r="G212" s="252"/>
      <c r="H212" s="252"/>
      <c r="I212" s="252"/>
      <c r="J212" s="252"/>
      <c r="K212" s="252"/>
      <c r="L212" s="252"/>
      <c r="M212" s="252"/>
      <c r="N212" s="252"/>
      <c r="O212" s="252"/>
      <c r="P212" s="252"/>
      <c r="Q212" s="252"/>
      <c r="R212" s="252"/>
      <c r="S212" s="252"/>
      <c r="T212" s="252"/>
      <c r="U212" s="252"/>
      <c r="V212" s="252"/>
      <c r="W212" s="253" t="str">
        <f t="shared" si="3"/>
        <v/>
      </c>
      <c r="X212" s="253"/>
      <c r="Y212" s="253"/>
    </row>
    <row r="213" spans="1:25" x14ac:dyDescent="0.15">
      <c r="A213" s="252"/>
      <c r="B213" s="252"/>
      <c r="C213" s="254"/>
      <c r="D213" s="254"/>
      <c r="E213" s="254"/>
      <c r="F213" s="252"/>
      <c r="G213" s="252"/>
      <c r="H213" s="252"/>
      <c r="I213" s="252"/>
      <c r="J213" s="252"/>
      <c r="K213" s="252"/>
      <c r="L213" s="252"/>
      <c r="M213" s="252"/>
      <c r="N213" s="252"/>
      <c r="O213" s="252"/>
      <c r="P213" s="252"/>
      <c r="Q213" s="252"/>
      <c r="R213" s="252"/>
      <c r="S213" s="252"/>
      <c r="T213" s="252"/>
      <c r="U213" s="252"/>
      <c r="V213" s="252"/>
      <c r="W213" s="253" t="str">
        <f t="shared" si="3"/>
        <v/>
      </c>
      <c r="X213" s="253"/>
      <c r="Y213" s="253"/>
    </row>
    <row r="214" spans="1:25" x14ac:dyDescent="0.15">
      <c r="A214" s="252"/>
      <c r="B214" s="252"/>
      <c r="C214" s="254"/>
      <c r="D214" s="254"/>
      <c r="E214" s="254"/>
      <c r="F214" s="252"/>
      <c r="G214" s="252"/>
      <c r="H214" s="252"/>
      <c r="I214" s="252"/>
      <c r="J214" s="252"/>
      <c r="K214" s="252"/>
      <c r="L214" s="252"/>
      <c r="M214" s="252"/>
      <c r="N214" s="252"/>
      <c r="O214" s="252"/>
      <c r="P214" s="252"/>
      <c r="Q214" s="252"/>
      <c r="R214" s="252"/>
      <c r="S214" s="252"/>
      <c r="T214" s="252"/>
      <c r="U214" s="252"/>
      <c r="V214" s="252"/>
      <c r="W214" s="253" t="str">
        <f t="shared" si="3"/>
        <v/>
      </c>
      <c r="X214" s="253"/>
      <c r="Y214" s="253"/>
    </row>
    <row r="215" spans="1:25" x14ac:dyDescent="0.15">
      <c r="A215" s="252"/>
      <c r="B215" s="252"/>
      <c r="C215" s="254"/>
      <c r="D215" s="254"/>
      <c r="E215" s="254"/>
      <c r="F215" s="252"/>
      <c r="G215" s="252"/>
      <c r="H215" s="252"/>
      <c r="I215" s="252"/>
      <c r="J215" s="252"/>
      <c r="K215" s="252"/>
      <c r="L215" s="252"/>
      <c r="M215" s="252"/>
      <c r="N215" s="252"/>
      <c r="O215" s="252"/>
      <c r="P215" s="252"/>
      <c r="Q215" s="252"/>
      <c r="R215" s="252"/>
      <c r="S215" s="252"/>
      <c r="T215" s="252"/>
      <c r="U215" s="252"/>
      <c r="V215" s="252"/>
      <c r="W215" s="253" t="str">
        <f t="shared" si="3"/>
        <v/>
      </c>
      <c r="X215" s="253"/>
      <c r="Y215" s="253"/>
    </row>
    <row r="216" spans="1:25" x14ac:dyDescent="0.15">
      <c r="A216" s="252"/>
      <c r="B216" s="252"/>
      <c r="C216" s="254"/>
      <c r="D216" s="254"/>
      <c r="E216" s="254"/>
      <c r="F216" s="252"/>
      <c r="G216" s="252"/>
      <c r="H216" s="252"/>
      <c r="I216" s="252"/>
      <c r="J216" s="252"/>
      <c r="K216" s="252"/>
      <c r="L216" s="252"/>
      <c r="M216" s="252"/>
      <c r="N216" s="252"/>
      <c r="O216" s="252"/>
      <c r="P216" s="252"/>
      <c r="Q216" s="252"/>
      <c r="R216" s="252"/>
      <c r="S216" s="252"/>
      <c r="T216" s="252"/>
      <c r="U216" s="252"/>
      <c r="V216" s="252"/>
      <c r="W216" s="253" t="str">
        <f t="shared" si="3"/>
        <v/>
      </c>
      <c r="X216" s="253"/>
      <c r="Y216" s="253"/>
    </row>
    <row r="217" spans="1:25" x14ac:dyDescent="0.15">
      <c r="A217" s="252"/>
      <c r="B217" s="252"/>
      <c r="C217" s="254"/>
      <c r="D217" s="254"/>
      <c r="E217" s="254"/>
      <c r="F217" s="252"/>
      <c r="G217" s="252"/>
      <c r="H217" s="252"/>
      <c r="I217" s="252"/>
      <c r="J217" s="252"/>
      <c r="K217" s="252"/>
      <c r="L217" s="252"/>
      <c r="M217" s="252"/>
      <c r="N217" s="252"/>
      <c r="O217" s="252"/>
      <c r="P217" s="252"/>
      <c r="Q217" s="252"/>
      <c r="R217" s="252"/>
      <c r="S217" s="252"/>
      <c r="T217" s="252"/>
      <c r="U217" s="252"/>
      <c r="V217" s="252"/>
      <c r="W217" s="253" t="str">
        <f t="shared" si="3"/>
        <v/>
      </c>
      <c r="X217" s="253"/>
      <c r="Y217" s="253"/>
    </row>
    <row r="218" spans="1:25" x14ac:dyDescent="0.15">
      <c r="A218" s="252"/>
      <c r="B218" s="252"/>
      <c r="C218" s="254"/>
      <c r="D218" s="254"/>
      <c r="E218" s="254"/>
      <c r="F218" s="252"/>
      <c r="G218" s="252"/>
      <c r="H218" s="252"/>
      <c r="I218" s="252"/>
      <c r="J218" s="252"/>
      <c r="K218" s="252"/>
      <c r="L218" s="252"/>
      <c r="M218" s="252"/>
      <c r="N218" s="252"/>
      <c r="O218" s="252"/>
      <c r="P218" s="252"/>
      <c r="Q218" s="252"/>
      <c r="R218" s="252"/>
      <c r="S218" s="252"/>
      <c r="T218" s="252"/>
      <c r="U218" s="252"/>
      <c r="V218" s="252"/>
      <c r="W218" s="253" t="str">
        <f t="shared" si="3"/>
        <v/>
      </c>
      <c r="X218" s="253"/>
      <c r="Y218" s="253"/>
    </row>
    <row r="219" spans="1:25" x14ac:dyDescent="0.15">
      <c r="A219" s="252"/>
      <c r="B219" s="252"/>
      <c r="C219" s="254"/>
      <c r="D219" s="254"/>
      <c r="E219" s="254"/>
      <c r="F219" s="252"/>
      <c r="G219" s="252"/>
      <c r="H219" s="252"/>
      <c r="I219" s="252"/>
      <c r="J219" s="252"/>
      <c r="K219" s="252"/>
      <c r="L219" s="252"/>
      <c r="M219" s="252"/>
      <c r="N219" s="252"/>
      <c r="O219" s="252"/>
      <c r="P219" s="252"/>
      <c r="Q219" s="252"/>
      <c r="R219" s="252"/>
      <c r="S219" s="252"/>
      <c r="T219" s="252"/>
      <c r="U219" s="252"/>
      <c r="V219" s="252"/>
      <c r="W219" s="253" t="str">
        <f t="shared" si="3"/>
        <v/>
      </c>
      <c r="X219" s="253"/>
      <c r="Y219" s="253"/>
    </row>
    <row r="220" spans="1:25" x14ac:dyDescent="0.15">
      <c r="A220" s="252"/>
      <c r="B220" s="252"/>
      <c r="C220" s="254"/>
      <c r="D220" s="254"/>
      <c r="E220" s="254"/>
      <c r="F220" s="252"/>
      <c r="G220" s="252"/>
      <c r="H220" s="252"/>
      <c r="I220" s="252"/>
      <c r="J220" s="252"/>
      <c r="K220" s="252"/>
      <c r="L220" s="252"/>
      <c r="M220" s="252"/>
      <c r="N220" s="252"/>
      <c r="O220" s="252"/>
      <c r="P220" s="252"/>
      <c r="Q220" s="252"/>
      <c r="R220" s="252"/>
      <c r="S220" s="252"/>
      <c r="T220" s="252"/>
      <c r="U220" s="252"/>
      <c r="V220" s="252"/>
      <c r="W220" s="253" t="str">
        <f t="shared" si="3"/>
        <v/>
      </c>
      <c r="X220" s="253"/>
      <c r="Y220" s="253"/>
    </row>
    <row r="221" spans="1:25" x14ac:dyDescent="0.15">
      <c r="A221" s="252"/>
      <c r="B221" s="252"/>
      <c r="C221" s="254"/>
      <c r="D221" s="254"/>
      <c r="E221" s="254"/>
      <c r="F221" s="252"/>
      <c r="G221" s="252"/>
      <c r="H221" s="252"/>
      <c r="I221" s="252"/>
      <c r="J221" s="252"/>
      <c r="K221" s="252"/>
      <c r="L221" s="252"/>
      <c r="M221" s="252"/>
      <c r="N221" s="252"/>
      <c r="O221" s="252"/>
      <c r="P221" s="252"/>
      <c r="Q221" s="252"/>
      <c r="R221" s="252"/>
      <c r="S221" s="252"/>
      <c r="T221" s="252"/>
      <c r="U221" s="252"/>
      <c r="V221" s="252"/>
      <c r="W221" s="253" t="str">
        <f t="shared" si="3"/>
        <v/>
      </c>
      <c r="X221" s="253"/>
      <c r="Y221" s="253"/>
    </row>
    <row r="222" spans="1:25" x14ac:dyDescent="0.15">
      <c r="A222" s="252"/>
      <c r="B222" s="252"/>
      <c r="C222" s="254"/>
      <c r="D222" s="254"/>
      <c r="E222" s="254"/>
      <c r="F222" s="252"/>
      <c r="G222" s="252"/>
      <c r="H222" s="252"/>
      <c r="I222" s="252"/>
      <c r="J222" s="252"/>
      <c r="K222" s="252"/>
      <c r="L222" s="252"/>
      <c r="M222" s="252"/>
      <c r="N222" s="252"/>
      <c r="O222" s="252"/>
      <c r="P222" s="252"/>
      <c r="Q222" s="252"/>
      <c r="R222" s="252"/>
      <c r="S222" s="252"/>
      <c r="T222" s="252"/>
      <c r="U222" s="252"/>
      <c r="V222" s="252"/>
      <c r="W222" s="253" t="str">
        <f t="shared" si="3"/>
        <v/>
      </c>
      <c r="X222" s="253"/>
      <c r="Y222" s="253"/>
    </row>
    <row r="223" spans="1:25" x14ac:dyDescent="0.15">
      <c r="A223" s="252"/>
      <c r="B223" s="252"/>
      <c r="C223" s="254"/>
      <c r="D223" s="254"/>
      <c r="E223" s="254"/>
      <c r="F223" s="252"/>
      <c r="G223" s="252"/>
      <c r="H223" s="252"/>
      <c r="I223" s="252"/>
      <c r="J223" s="252"/>
      <c r="K223" s="252"/>
      <c r="L223" s="252"/>
      <c r="M223" s="252"/>
      <c r="N223" s="252"/>
      <c r="O223" s="252"/>
      <c r="P223" s="252"/>
      <c r="Q223" s="252"/>
      <c r="R223" s="252"/>
      <c r="S223" s="252"/>
      <c r="T223" s="252"/>
      <c r="U223" s="252"/>
      <c r="V223" s="252"/>
      <c r="W223" s="253" t="str">
        <f t="shared" si="3"/>
        <v/>
      </c>
      <c r="X223" s="253"/>
      <c r="Y223" s="253"/>
    </row>
    <row r="224" spans="1:25" x14ac:dyDescent="0.15">
      <c r="A224" s="255"/>
      <c r="B224" s="255"/>
      <c r="C224" s="256"/>
      <c r="D224" s="256"/>
      <c r="E224" s="256"/>
      <c r="F224" s="255"/>
      <c r="G224" s="255"/>
      <c r="H224" s="255"/>
      <c r="I224" s="255"/>
      <c r="J224" s="255"/>
      <c r="K224" s="255"/>
      <c r="L224" s="255"/>
      <c r="M224" s="255"/>
      <c r="N224" s="255"/>
      <c r="O224" s="255"/>
      <c r="P224" s="255"/>
      <c r="Q224" s="255"/>
      <c r="R224" s="255"/>
      <c r="S224" s="255"/>
      <c r="T224" s="255"/>
      <c r="U224" s="255"/>
      <c r="V224" s="255"/>
      <c r="W224" s="257" t="str">
        <f t="shared" si="3"/>
        <v/>
      </c>
      <c r="X224" s="257"/>
      <c r="Y224" s="257"/>
    </row>
    <row r="225" spans="1:25" ht="15" customHeight="1" x14ac:dyDescent="0.15">
      <c r="A225" s="131"/>
      <c r="B225" s="131"/>
      <c r="C225" s="131"/>
      <c r="D225" s="131"/>
      <c r="E225" s="131"/>
      <c r="F225" s="131"/>
      <c r="G225" s="131"/>
      <c r="H225" s="131"/>
      <c r="I225" s="131"/>
      <c r="J225" s="131"/>
      <c r="K225" s="131"/>
      <c r="L225" s="131"/>
      <c r="M225" s="131"/>
      <c r="N225" s="131"/>
      <c r="O225" s="131"/>
      <c r="P225" s="131"/>
      <c r="Q225" s="131"/>
      <c r="R225" s="131"/>
      <c r="S225" s="130"/>
      <c r="T225" s="130"/>
      <c r="U225" s="130"/>
      <c r="V225" s="130"/>
      <c r="W225" s="130"/>
      <c r="X225" s="130"/>
      <c r="Y225" s="130"/>
    </row>
    <row r="226" spans="1:25" s="26" customFormat="1" ht="16" x14ac:dyDescent="0.2">
      <c r="A226" s="127" t="s">
        <v>106</v>
      </c>
      <c r="B226" s="127"/>
      <c r="C226" s="127"/>
      <c r="D226" s="127"/>
      <c r="E226" s="127"/>
      <c r="F226" s="127"/>
      <c r="G226" s="127"/>
      <c r="H226" s="127"/>
      <c r="I226" s="127"/>
      <c r="J226" s="127"/>
      <c r="K226" s="127"/>
      <c r="L226" s="127"/>
      <c r="M226" s="127"/>
      <c r="N226" s="127"/>
      <c r="O226" s="127"/>
      <c r="P226" s="127"/>
      <c r="Q226" s="127"/>
      <c r="R226" s="27"/>
      <c r="S226" s="130"/>
      <c r="T226" s="130"/>
      <c r="U226" s="130"/>
      <c r="V226" s="130"/>
      <c r="W226" s="130"/>
      <c r="X226" s="130"/>
      <c r="Y226" s="130"/>
    </row>
    <row r="227" spans="1:25" ht="15" customHeight="1" x14ac:dyDescent="0.15">
      <c r="A227" s="251" t="str">
        <f>CONCATENATE("Zusammenfassung Belege Eintritte ",Stammdaten!F20)</f>
        <v xml:space="preserve">Zusammenfassung Belege Eintritte </v>
      </c>
      <c r="B227" s="251"/>
      <c r="C227" s="251"/>
      <c r="D227" s="251"/>
      <c r="E227" s="251"/>
      <c r="F227" s="251"/>
      <c r="G227" s="251"/>
      <c r="H227" s="251"/>
      <c r="I227" s="251"/>
      <c r="J227" s="251"/>
      <c r="K227" s="251"/>
      <c r="L227" s="251"/>
      <c r="M227" s="251"/>
      <c r="N227" s="251"/>
      <c r="O227" s="251"/>
      <c r="P227" s="251"/>
      <c r="Q227" s="251"/>
      <c r="R227" s="251"/>
      <c r="S227" s="130"/>
      <c r="T227" s="130"/>
      <c r="U227" s="130"/>
      <c r="V227" s="130"/>
      <c r="W227" s="130"/>
      <c r="X227" s="130"/>
      <c r="Y227" s="130"/>
    </row>
    <row r="228" spans="1:25" ht="15" customHeight="1" x14ac:dyDescent="0.15">
      <c r="A228" s="131"/>
      <c r="B228" s="131"/>
      <c r="C228" s="131"/>
      <c r="D228" s="131"/>
      <c r="E228" s="131"/>
      <c r="F228" s="131"/>
      <c r="G228" s="131"/>
      <c r="H228" s="131"/>
      <c r="I228" s="131"/>
      <c r="J228" s="131"/>
      <c r="K228" s="131"/>
      <c r="L228" s="131"/>
      <c r="M228" s="131"/>
      <c r="N228" s="131"/>
      <c r="O228" s="131"/>
      <c r="P228" s="131"/>
      <c r="Q228" s="131"/>
      <c r="R228" s="131"/>
      <c r="S228" s="130"/>
      <c r="T228" s="130"/>
      <c r="U228" s="130"/>
      <c r="V228" s="130"/>
      <c r="W228" s="130"/>
      <c r="X228" s="130"/>
      <c r="Y228" s="130"/>
    </row>
    <row r="229" spans="1:25" ht="15" customHeight="1" x14ac:dyDescent="0.15">
      <c r="A229" s="131"/>
      <c r="B229" s="131"/>
      <c r="C229" s="131"/>
      <c r="D229" s="131"/>
      <c r="E229" s="131"/>
      <c r="F229" s="131"/>
      <c r="G229" s="131"/>
      <c r="H229" s="131"/>
      <c r="I229" s="131"/>
      <c r="J229" s="131"/>
      <c r="K229" s="131"/>
      <c r="L229" s="131"/>
      <c r="M229" s="131"/>
      <c r="N229" s="131"/>
      <c r="O229" s="131"/>
      <c r="P229" s="131"/>
      <c r="Q229" s="131"/>
      <c r="R229" s="131"/>
      <c r="S229" s="130"/>
      <c r="T229" s="130"/>
      <c r="U229" s="130"/>
      <c r="V229" s="130"/>
      <c r="W229" s="130"/>
      <c r="X229" s="130"/>
      <c r="Y229" s="130"/>
    </row>
    <row r="230" spans="1:25" ht="15" customHeight="1" x14ac:dyDescent="0.15">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5" customHeight="1" x14ac:dyDescent="0.15">
      <c r="A231" s="22"/>
      <c r="B231" s="22"/>
      <c r="C231" s="22"/>
      <c r="D231" s="22"/>
      <c r="E231" s="22"/>
      <c r="F231" s="22"/>
      <c r="G231" s="22"/>
      <c r="H231" s="22"/>
      <c r="I231" s="22"/>
      <c r="J231" s="258" t="s">
        <v>65</v>
      </c>
      <c r="K231" s="259"/>
      <c r="L231" s="259"/>
      <c r="M231" s="259"/>
      <c r="N231" s="259"/>
      <c r="O231" s="259"/>
      <c r="P231" s="259"/>
      <c r="Q231" s="259"/>
      <c r="R231" s="259"/>
      <c r="S231" s="259"/>
      <c r="T231" s="259"/>
      <c r="U231" s="260" t="s">
        <v>23</v>
      </c>
      <c r="V231" s="260"/>
      <c r="W231" s="266" t="str">
        <f>IF(SUM(T235:V280)=0,"",SUM(T235:V280))</f>
        <v/>
      </c>
      <c r="X231" s="266"/>
      <c r="Y231" s="267"/>
    </row>
    <row r="232" spans="1:25" x14ac:dyDescent="0.15">
      <c r="A232" s="4"/>
      <c r="B232" s="4"/>
      <c r="C232" s="4"/>
      <c r="D232" s="4"/>
      <c r="E232" s="4"/>
      <c r="F232" s="4"/>
      <c r="G232" s="4"/>
      <c r="H232" s="4"/>
      <c r="I232" s="4"/>
      <c r="J232" s="261" t="s">
        <v>56</v>
      </c>
      <c r="K232" s="149"/>
      <c r="L232" s="149"/>
      <c r="M232" s="149"/>
      <c r="N232" s="149"/>
      <c r="O232" s="149"/>
      <c r="P232" s="149"/>
      <c r="Q232" s="149"/>
      <c r="R232" s="149"/>
      <c r="S232" s="149"/>
      <c r="T232" s="149"/>
      <c r="U232" s="230" t="s">
        <v>23</v>
      </c>
      <c r="V232" s="230"/>
      <c r="W232" s="268" t="str">
        <f>IF(W231="","",Budget!$W$13-W231)</f>
        <v/>
      </c>
      <c r="X232" s="269"/>
      <c r="Y232" s="270"/>
    </row>
    <row r="233" spans="1:25" ht="15" x14ac:dyDescent="0.2">
      <c r="A233"/>
      <c r="B233"/>
      <c r="C233"/>
      <c r="D233"/>
      <c r="E233"/>
      <c r="F233"/>
      <c r="G233"/>
      <c r="H233"/>
      <c r="I233"/>
      <c r="J233"/>
      <c r="K233"/>
      <c r="L233"/>
      <c r="M233"/>
      <c r="N233"/>
      <c r="O233"/>
      <c r="P233"/>
      <c r="Q233"/>
      <c r="R233"/>
      <c r="S233"/>
      <c r="T233"/>
      <c r="U233"/>
      <c r="V233"/>
      <c r="W233"/>
      <c r="X233"/>
      <c r="Y233"/>
    </row>
    <row r="234" spans="1:25" x14ac:dyDescent="0.15">
      <c r="A234" s="265" t="s">
        <v>58</v>
      </c>
      <c r="B234" s="265"/>
      <c r="C234" s="265" t="s">
        <v>59</v>
      </c>
      <c r="D234" s="265"/>
      <c r="E234" s="265"/>
      <c r="F234" s="265" t="s">
        <v>57</v>
      </c>
      <c r="G234" s="265"/>
      <c r="H234" s="265"/>
      <c r="I234" s="265"/>
      <c r="J234" s="265"/>
      <c r="K234" s="265"/>
      <c r="L234" s="265"/>
      <c r="M234" s="265"/>
      <c r="N234" s="265"/>
      <c r="O234" s="265"/>
      <c r="P234" s="265"/>
      <c r="Q234" s="265"/>
      <c r="R234" s="265"/>
      <c r="S234" s="265"/>
      <c r="T234" s="265" t="s">
        <v>60</v>
      </c>
      <c r="U234" s="265"/>
      <c r="V234" s="265"/>
      <c r="W234" s="265" t="s">
        <v>61</v>
      </c>
      <c r="X234" s="265"/>
      <c r="Y234" s="265"/>
    </row>
    <row r="235" spans="1:25" x14ac:dyDescent="0.15">
      <c r="A235" s="262"/>
      <c r="B235" s="262"/>
      <c r="C235" s="263"/>
      <c r="D235" s="263"/>
      <c r="E235" s="263"/>
      <c r="F235" s="262"/>
      <c r="G235" s="262"/>
      <c r="H235" s="262"/>
      <c r="I235" s="262"/>
      <c r="J235" s="262"/>
      <c r="K235" s="262"/>
      <c r="L235" s="262"/>
      <c r="M235" s="262"/>
      <c r="N235" s="262"/>
      <c r="O235" s="262"/>
      <c r="P235" s="262"/>
      <c r="Q235" s="262"/>
      <c r="R235" s="262"/>
      <c r="S235" s="262"/>
      <c r="T235" s="262"/>
      <c r="U235" s="262"/>
      <c r="V235" s="262"/>
      <c r="W235" s="264" t="str">
        <f>IF(T235="","",T235)</f>
        <v/>
      </c>
      <c r="X235" s="264"/>
      <c r="Y235" s="264"/>
    </row>
    <row r="236" spans="1:25" x14ac:dyDescent="0.15">
      <c r="A236" s="252"/>
      <c r="B236" s="252"/>
      <c r="C236" s="254"/>
      <c r="D236" s="254"/>
      <c r="E236" s="254"/>
      <c r="F236" s="252"/>
      <c r="G236" s="252"/>
      <c r="H236" s="252"/>
      <c r="I236" s="252"/>
      <c r="J236" s="252"/>
      <c r="K236" s="252"/>
      <c r="L236" s="252"/>
      <c r="M236" s="252"/>
      <c r="N236" s="252"/>
      <c r="O236" s="252"/>
      <c r="P236" s="252"/>
      <c r="Q236" s="252"/>
      <c r="R236" s="252"/>
      <c r="S236" s="252"/>
      <c r="T236" s="252"/>
      <c r="U236" s="252"/>
      <c r="V236" s="252"/>
      <c r="W236" s="253" t="str">
        <f>IF(OR(W235="",T236=""),"",W235+T236)</f>
        <v/>
      </c>
      <c r="X236" s="253"/>
      <c r="Y236" s="253"/>
    </row>
    <row r="237" spans="1:25" x14ac:dyDescent="0.15">
      <c r="A237" s="252"/>
      <c r="B237" s="252"/>
      <c r="C237" s="254"/>
      <c r="D237" s="254"/>
      <c r="E237" s="254"/>
      <c r="F237" s="252"/>
      <c r="G237" s="252"/>
      <c r="H237" s="252"/>
      <c r="I237" s="252"/>
      <c r="J237" s="252"/>
      <c r="K237" s="252"/>
      <c r="L237" s="252"/>
      <c r="M237" s="252"/>
      <c r="N237" s="252"/>
      <c r="O237" s="252"/>
      <c r="P237" s="252"/>
      <c r="Q237" s="252"/>
      <c r="R237" s="252"/>
      <c r="S237" s="252"/>
      <c r="T237" s="252"/>
      <c r="U237" s="252"/>
      <c r="V237" s="252"/>
      <c r="W237" s="253" t="str">
        <f t="shared" ref="W237:W280" si="4">IF(OR(W236="",T237=""),"",W236+T237)</f>
        <v/>
      </c>
      <c r="X237" s="253"/>
      <c r="Y237" s="253"/>
    </row>
    <row r="238" spans="1:25" x14ac:dyDescent="0.15">
      <c r="A238" s="252"/>
      <c r="B238" s="252"/>
      <c r="C238" s="254"/>
      <c r="D238" s="254"/>
      <c r="E238" s="254"/>
      <c r="F238" s="252"/>
      <c r="G238" s="252"/>
      <c r="H238" s="252"/>
      <c r="I238" s="252"/>
      <c r="J238" s="252"/>
      <c r="K238" s="252"/>
      <c r="L238" s="252"/>
      <c r="M238" s="252"/>
      <c r="N238" s="252"/>
      <c r="O238" s="252"/>
      <c r="P238" s="252"/>
      <c r="Q238" s="252"/>
      <c r="R238" s="252"/>
      <c r="S238" s="252"/>
      <c r="T238" s="252"/>
      <c r="U238" s="252"/>
      <c r="V238" s="252"/>
      <c r="W238" s="253" t="str">
        <f t="shared" si="4"/>
        <v/>
      </c>
      <c r="X238" s="253"/>
      <c r="Y238" s="253"/>
    </row>
    <row r="239" spans="1:25" x14ac:dyDescent="0.15">
      <c r="A239" s="252"/>
      <c r="B239" s="252"/>
      <c r="C239" s="254"/>
      <c r="D239" s="254"/>
      <c r="E239" s="254"/>
      <c r="F239" s="252"/>
      <c r="G239" s="252"/>
      <c r="H239" s="252"/>
      <c r="I239" s="252"/>
      <c r="J239" s="252"/>
      <c r="K239" s="252"/>
      <c r="L239" s="252"/>
      <c r="M239" s="252"/>
      <c r="N239" s="252"/>
      <c r="O239" s="252"/>
      <c r="P239" s="252"/>
      <c r="Q239" s="252"/>
      <c r="R239" s="252"/>
      <c r="S239" s="252"/>
      <c r="T239" s="252"/>
      <c r="U239" s="252"/>
      <c r="V239" s="252"/>
      <c r="W239" s="253" t="str">
        <f t="shared" si="4"/>
        <v/>
      </c>
      <c r="X239" s="253"/>
      <c r="Y239" s="253"/>
    </row>
    <row r="240" spans="1:25" x14ac:dyDescent="0.15">
      <c r="A240" s="252"/>
      <c r="B240" s="252"/>
      <c r="C240" s="254"/>
      <c r="D240" s="254"/>
      <c r="E240" s="254"/>
      <c r="F240" s="252"/>
      <c r="G240" s="252"/>
      <c r="H240" s="252"/>
      <c r="I240" s="252"/>
      <c r="J240" s="252"/>
      <c r="K240" s="252"/>
      <c r="L240" s="252"/>
      <c r="M240" s="252"/>
      <c r="N240" s="252"/>
      <c r="O240" s="252"/>
      <c r="P240" s="252"/>
      <c r="Q240" s="252"/>
      <c r="R240" s="252"/>
      <c r="S240" s="252"/>
      <c r="T240" s="252"/>
      <c r="U240" s="252"/>
      <c r="V240" s="252"/>
      <c r="W240" s="253" t="str">
        <f t="shared" si="4"/>
        <v/>
      </c>
      <c r="X240" s="253"/>
      <c r="Y240" s="253"/>
    </row>
    <row r="241" spans="1:25" x14ac:dyDescent="0.15">
      <c r="A241" s="252"/>
      <c r="B241" s="252"/>
      <c r="C241" s="254"/>
      <c r="D241" s="254"/>
      <c r="E241" s="254"/>
      <c r="F241" s="252"/>
      <c r="G241" s="252"/>
      <c r="H241" s="252"/>
      <c r="I241" s="252"/>
      <c r="J241" s="252"/>
      <c r="K241" s="252"/>
      <c r="L241" s="252"/>
      <c r="M241" s="252"/>
      <c r="N241" s="252"/>
      <c r="O241" s="252"/>
      <c r="P241" s="252"/>
      <c r="Q241" s="252"/>
      <c r="R241" s="252"/>
      <c r="S241" s="252"/>
      <c r="T241" s="252"/>
      <c r="U241" s="252"/>
      <c r="V241" s="252"/>
      <c r="W241" s="253" t="str">
        <f t="shared" si="4"/>
        <v/>
      </c>
      <c r="X241" s="253"/>
      <c r="Y241" s="253"/>
    </row>
    <row r="242" spans="1:25" x14ac:dyDescent="0.15">
      <c r="A242" s="252"/>
      <c r="B242" s="252"/>
      <c r="C242" s="254"/>
      <c r="D242" s="254"/>
      <c r="E242" s="254"/>
      <c r="F242" s="252"/>
      <c r="G242" s="252"/>
      <c r="H242" s="252"/>
      <c r="I242" s="252"/>
      <c r="J242" s="252"/>
      <c r="K242" s="252"/>
      <c r="L242" s="252"/>
      <c r="M242" s="252"/>
      <c r="N242" s="252"/>
      <c r="O242" s="252"/>
      <c r="P242" s="252"/>
      <c r="Q242" s="252"/>
      <c r="R242" s="252"/>
      <c r="S242" s="252"/>
      <c r="T242" s="252"/>
      <c r="U242" s="252"/>
      <c r="V242" s="252"/>
      <c r="W242" s="253" t="str">
        <f t="shared" si="4"/>
        <v/>
      </c>
      <c r="X242" s="253"/>
      <c r="Y242" s="253"/>
    </row>
    <row r="243" spans="1:25" x14ac:dyDescent="0.15">
      <c r="A243" s="252"/>
      <c r="B243" s="252"/>
      <c r="C243" s="254"/>
      <c r="D243" s="254"/>
      <c r="E243" s="254"/>
      <c r="F243" s="252"/>
      <c r="G243" s="252"/>
      <c r="H243" s="252"/>
      <c r="I243" s="252"/>
      <c r="J243" s="252"/>
      <c r="K243" s="252"/>
      <c r="L243" s="252"/>
      <c r="M243" s="252"/>
      <c r="N243" s="252"/>
      <c r="O243" s="252"/>
      <c r="P243" s="252"/>
      <c r="Q243" s="252"/>
      <c r="R243" s="252"/>
      <c r="S243" s="252"/>
      <c r="T243" s="252"/>
      <c r="U243" s="252"/>
      <c r="V243" s="252"/>
      <c r="W243" s="253" t="str">
        <f t="shared" si="4"/>
        <v/>
      </c>
      <c r="X243" s="253"/>
      <c r="Y243" s="253"/>
    </row>
    <row r="244" spans="1:25" x14ac:dyDescent="0.15">
      <c r="A244" s="252"/>
      <c r="B244" s="252"/>
      <c r="C244" s="254"/>
      <c r="D244" s="254"/>
      <c r="E244" s="254"/>
      <c r="F244" s="252"/>
      <c r="G244" s="252"/>
      <c r="H244" s="252"/>
      <c r="I244" s="252"/>
      <c r="J244" s="252"/>
      <c r="K244" s="252"/>
      <c r="L244" s="252"/>
      <c r="M244" s="252"/>
      <c r="N244" s="252"/>
      <c r="O244" s="252"/>
      <c r="P244" s="252"/>
      <c r="Q244" s="252"/>
      <c r="R244" s="252"/>
      <c r="S244" s="252"/>
      <c r="T244" s="252"/>
      <c r="U244" s="252"/>
      <c r="V244" s="252"/>
      <c r="W244" s="253" t="str">
        <f t="shared" si="4"/>
        <v/>
      </c>
      <c r="X244" s="253"/>
      <c r="Y244" s="253"/>
    </row>
    <row r="245" spans="1:25" x14ac:dyDescent="0.15">
      <c r="A245" s="252"/>
      <c r="B245" s="252"/>
      <c r="C245" s="254"/>
      <c r="D245" s="254"/>
      <c r="E245" s="254"/>
      <c r="F245" s="252"/>
      <c r="G245" s="252"/>
      <c r="H245" s="252"/>
      <c r="I245" s="252"/>
      <c r="J245" s="252"/>
      <c r="K245" s="252"/>
      <c r="L245" s="252"/>
      <c r="M245" s="252"/>
      <c r="N245" s="252"/>
      <c r="O245" s="252"/>
      <c r="P245" s="252"/>
      <c r="Q245" s="252"/>
      <c r="R245" s="252"/>
      <c r="S245" s="252"/>
      <c r="T245" s="252"/>
      <c r="U245" s="252"/>
      <c r="V245" s="252"/>
      <c r="W245" s="253" t="str">
        <f t="shared" si="4"/>
        <v/>
      </c>
      <c r="X245" s="253"/>
      <c r="Y245" s="253"/>
    </row>
    <row r="246" spans="1:25" x14ac:dyDescent="0.15">
      <c r="A246" s="252"/>
      <c r="B246" s="252"/>
      <c r="C246" s="254"/>
      <c r="D246" s="254"/>
      <c r="E246" s="254"/>
      <c r="F246" s="252"/>
      <c r="G246" s="252"/>
      <c r="H246" s="252"/>
      <c r="I246" s="252"/>
      <c r="J246" s="252"/>
      <c r="K246" s="252"/>
      <c r="L246" s="252"/>
      <c r="M246" s="252"/>
      <c r="N246" s="252"/>
      <c r="O246" s="252"/>
      <c r="P246" s="252"/>
      <c r="Q246" s="252"/>
      <c r="R246" s="252"/>
      <c r="S246" s="252"/>
      <c r="T246" s="252"/>
      <c r="U246" s="252"/>
      <c r="V246" s="252"/>
      <c r="W246" s="253" t="str">
        <f t="shared" si="4"/>
        <v/>
      </c>
      <c r="X246" s="253"/>
      <c r="Y246" s="253"/>
    </row>
    <row r="247" spans="1:25" x14ac:dyDescent="0.15">
      <c r="A247" s="252"/>
      <c r="B247" s="252"/>
      <c r="C247" s="254"/>
      <c r="D247" s="254"/>
      <c r="E247" s="254"/>
      <c r="F247" s="252"/>
      <c r="G247" s="252"/>
      <c r="H247" s="252"/>
      <c r="I247" s="252"/>
      <c r="J247" s="252"/>
      <c r="K247" s="252"/>
      <c r="L247" s="252"/>
      <c r="M247" s="252"/>
      <c r="N247" s="252"/>
      <c r="O247" s="252"/>
      <c r="P247" s="252"/>
      <c r="Q247" s="252"/>
      <c r="R247" s="252"/>
      <c r="S247" s="252"/>
      <c r="T247" s="252"/>
      <c r="U247" s="252"/>
      <c r="V247" s="252"/>
      <c r="W247" s="253" t="str">
        <f t="shared" si="4"/>
        <v/>
      </c>
      <c r="X247" s="253"/>
      <c r="Y247" s="253"/>
    </row>
    <row r="248" spans="1:25" x14ac:dyDescent="0.15">
      <c r="A248" s="252"/>
      <c r="B248" s="252"/>
      <c r="C248" s="254"/>
      <c r="D248" s="254"/>
      <c r="E248" s="254"/>
      <c r="F248" s="252"/>
      <c r="G248" s="252"/>
      <c r="H248" s="252"/>
      <c r="I248" s="252"/>
      <c r="J248" s="252"/>
      <c r="K248" s="252"/>
      <c r="L248" s="252"/>
      <c r="M248" s="252"/>
      <c r="N248" s="252"/>
      <c r="O248" s="252"/>
      <c r="P248" s="252"/>
      <c r="Q248" s="252"/>
      <c r="R248" s="252"/>
      <c r="S248" s="252"/>
      <c r="T248" s="252"/>
      <c r="U248" s="252"/>
      <c r="V248" s="252"/>
      <c r="W248" s="253" t="str">
        <f t="shared" si="4"/>
        <v/>
      </c>
      <c r="X248" s="253"/>
      <c r="Y248" s="253"/>
    </row>
    <row r="249" spans="1:25" x14ac:dyDescent="0.15">
      <c r="A249" s="252"/>
      <c r="B249" s="252"/>
      <c r="C249" s="254"/>
      <c r="D249" s="254"/>
      <c r="E249" s="254"/>
      <c r="F249" s="252"/>
      <c r="G249" s="252"/>
      <c r="H249" s="252"/>
      <c r="I249" s="252"/>
      <c r="J249" s="252"/>
      <c r="K249" s="252"/>
      <c r="L249" s="252"/>
      <c r="M249" s="252"/>
      <c r="N249" s="252"/>
      <c r="O249" s="252"/>
      <c r="P249" s="252"/>
      <c r="Q249" s="252"/>
      <c r="R249" s="252"/>
      <c r="S249" s="252"/>
      <c r="T249" s="252"/>
      <c r="U249" s="252"/>
      <c r="V249" s="252"/>
      <c r="W249" s="253" t="str">
        <f t="shared" si="4"/>
        <v/>
      </c>
      <c r="X249" s="253"/>
      <c r="Y249" s="253"/>
    </row>
    <row r="250" spans="1:25" x14ac:dyDescent="0.15">
      <c r="A250" s="252"/>
      <c r="B250" s="252"/>
      <c r="C250" s="254"/>
      <c r="D250" s="254"/>
      <c r="E250" s="254"/>
      <c r="F250" s="252"/>
      <c r="G250" s="252"/>
      <c r="H250" s="252"/>
      <c r="I250" s="252"/>
      <c r="J250" s="252"/>
      <c r="K250" s="252"/>
      <c r="L250" s="252"/>
      <c r="M250" s="252"/>
      <c r="N250" s="252"/>
      <c r="O250" s="252"/>
      <c r="P250" s="252"/>
      <c r="Q250" s="252"/>
      <c r="R250" s="252"/>
      <c r="S250" s="252"/>
      <c r="T250" s="252"/>
      <c r="U250" s="252"/>
      <c r="V250" s="252"/>
      <c r="W250" s="253" t="str">
        <f t="shared" si="4"/>
        <v/>
      </c>
      <c r="X250" s="253"/>
      <c r="Y250" s="253"/>
    </row>
    <row r="251" spans="1:25" x14ac:dyDescent="0.15">
      <c r="A251" s="252"/>
      <c r="B251" s="252"/>
      <c r="C251" s="254"/>
      <c r="D251" s="254"/>
      <c r="E251" s="254"/>
      <c r="F251" s="252"/>
      <c r="G251" s="252"/>
      <c r="H251" s="252"/>
      <c r="I251" s="252"/>
      <c r="J251" s="252"/>
      <c r="K251" s="252"/>
      <c r="L251" s="252"/>
      <c r="M251" s="252"/>
      <c r="N251" s="252"/>
      <c r="O251" s="252"/>
      <c r="P251" s="252"/>
      <c r="Q251" s="252"/>
      <c r="R251" s="252"/>
      <c r="S251" s="252"/>
      <c r="T251" s="252"/>
      <c r="U251" s="252"/>
      <c r="V251" s="252"/>
      <c r="W251" s="253" t="str">
        <f t="shared" si="4"/>
        <v/>
      </c>
      <c r="X251" s="253"/>
      <c r="Y251" s="253"/>
    </row>
    <row r="252" spans="1:25" x14ac:dyDescent="0.15">
      <c r="A252" s="252"/>
      <c r="B252" s="252"/>
      <c r="C252" s="254"/>
      <c r="D252" s="254"/>
      <c r="E252" s="254"/>
      <c r="F252" s="252"/>
      <c r="G252" s="252"/>
      <c r="H252" s="252"/>
      <c r="I252" s="252"/>
      <c r="J252" s="252"/>
      <c r="K252" s="252"/>
      <c r="L252" s="252"/>
      <c r="M252" s="252"/>
      <c r="N252" s="252"/>
      <c r="O252" s="252"/>
      <c r="P252" s="252"/>
      <c r="Q252" s="252"/>
      <c r="R252" s="252"/>
      <c r="S252" s="252"/>
      <c r="T252" s="252"/>
      <c r="U252" s="252"/>
      <c r="V252" s="252"/>
      <c r="W252" s="253" t="str">
        <f t="shared" si="4"/>
        <v/>
      </c>
      <c r="X252" s="253"/>
      <c r="Y252" s="253"/>
    </row>
    <row r="253" spans="1:25" x14ac:dyDescent="0.15">
      <c r="A253" s="252"/>
      <c r="B253" s="252"/>
      <c r="C253" s="254"/>
      <c r="D253" s="254"/>
      <c r="E253" s="254"/>
      <c r="F253" s="252"/>
      <c r="G253" s="252"/>
      <c r="H253" s="252"/>
      <c r="I253" s="252"/>
      <c r="J253" s="252"/>
      <c r="K253" s="252"/>
      <c r="L253" s="252"/>
      <c r="M253" s="252"/>
      <c r="N253" s="252"/>
      <c r="O253" s="252"/>
      <c r="P253" s="252"/>
      <c r="Q253" s="252"/>
      <c r="R253" s="252"/>
      <c r="S253" s="252"/>
      <c r="T253" s="252"/>
      <c r="U253" s="252"/>
      <c r="V253" s="252"/>
      <c r="W253" s="253" t="str">
        <f t="shared" si="4"/>
        <v/>
      </c>
      <c r="X253" s="253"/>
      <c r="Y253" s="253"/>
    </row>
    <row r="254" spans="1:25" x14ac:dyDescent="0.15">
      <c r="A254" s="252"/>
      <c r="B254" s="252"/>
      <c r="C254" s="254"/>
      <c r="D254" s="254"/>
      <c r="E254" s="254"/>
      <c r="F254" s="252"/>
      <c r="G254" s="252"/>
      <c r="H254" s="252"/>
      <c r="I254" s="252"/>
      <c r="J254" s="252"/>
      <c r="K254" s="252"/>
      <c r="L254" s="252"/>
      <c r="M254" s="252"/>
      <c r="N254" s="252"/>
      <c r="O254" s="252"/>
      <c r="P254" s="252"/>
      <c r="Q254" s="252"/>
      <c r="R254" s="252"/>
      <c r="S254" s="252"/>
      <c r="T254" s="252"/>
      <c r="U254" s="252"/>
      <c r="V254" s="252"/>
      <c r="W254" s="253" t="str">
        <f t="shared" si="4"/>
        <v/>
      </c>
      <c r="X254" s="253"/>
      <c r="Y254" s="253"/>
    </row>
    <row r="255" spans="1:25" x14ac:dyDescent="0.15">
      <c r="A255" s="252"/>
      <c r="B255" s="252"/>
      <c r="C255" s="254"/>
      <c r="D255" s="254"/>
      <c r="E255" s="254"/>
      <c r="F255" s="252"/>
      <c r="G255" s="252"/>
      <c r="H255" s="252"/>
      <c r="I255" s="252"/>
      <c r="J255" s="252"/>
      <c r="K255" s="252"/>
      <c r="L255" s="252"/>
      <c r="M255" s="252"/>
      <c r="N255" s="252"/>
      <c r="O255" s="252"/>
      <c r="P255" s="252"/>
      <c r="Q255" s="252"/>
      <c r="R255" s="252"/>
      <c r="S255" s="252"/>
      <c r="T255" s="252"/>
      <c r="U255" s="252"/>
      <c r="V255" s="252"/>
      <c r="W255" s="253" t="str">
        <f t="shared" si="4"/>
        <v/>
      </c>
      <c r="X255" s="253"/>
      <c r="Y255" s="253"/>
    </row>
    <row r="256" spans="1:25" x14ac:dyDescent="0.15">
      <c r="A256" s="252"/>
      <c r="B256" s="252"/>
      <c r="C256" s="254"/>
      <c r="D256" s="254"/>
      <c r="E256" s="254"/>
      <c r="F256" s="252"/>
      <c r="G256" s="252"/>
      <c r="H256" s="252"/>
      <c r="I256" s="252"/>
      <c r="J256" s="252"/>
      <c r="K256" s="252"/>
      <c r="L256" s="252"/>
      <c r="M256" s="252"/>
      <c r="N256" s="252"/>
      <c r="O256" s="252"/>
      <c r="P256" s="252"/>
      <c r="Q256" s="252"/>
      <c r="R256" s="252"/>
      <c r="S256" s="252"/>
      <c r="T256" s="252"/>
      <c r="U256" s="252"/>
      <c r="V256" s="252"/>
      <c r="W256" s="253" t="str">
        <f t="shared" si="4"/>
        <v/>
      </c>
      <c r="X256" s="253"/>
      <c r="Y256" s="253"/>
    </row>
    <row r="257" spans="1:25" x14ac:dyDescent="0.15">
      <c r="A257" s="252"/>
      <c r="B257" s="252"/>
      <c r="C257" s="254"/>
      <c r="D257" s="254"/>
      <c r="E257" s="254"/>
      <c r="F257" s="252"/>
      <c r="G257" s="252"/>
      <c r="H257" s="252"/>
      <c r="I257" s="252"/>
      <c r="J257" s="252"/>
      <c r="K257" s="252"/>
      <c r="L257" s="252"/>
      <c r="M257" s="252"/>
      <c r="N257" s="252"/>
      <c r="O257" s="252"/>
      <c r="P257" s="252"/>
      <c r="Q257" s="252"/>
      <c r="R257" s="252"/>
      <c r="S257" s="252"/>
      <c r="T257" s="252"/>
      <c r="U257" s="252"/>
      <c r="V257" s="252"/>
      <c r="W257" s="253" t="str">
        <f t="shared" si="4"/>
        <v/>
      </c>
      <c r="X257" s="253"/>
      <c r="Y257" s="253"/>
    </row>
    <row r="258" spans="1:25" x14ac:dyDescent="0.15">
      <c r="A258" s="252"/>
      <c r="B258" s="252"/>
      <c r="C258" s="254"/>
      <c r="D258" s="254"/>
      <c r="E258" s="254"/>
      <c r="F258" s="252"/>
      <c r="G258" s="252"/>
      <c r="H258" s="252"/>
      <c r="I258" s="252"/>
      <c r="J258" s="252"/>
      <c r="K258" s="252"/>
      <c r="L258" s="252"/>
      <c r="M258" s="252"/>
      <c r="N258" s="252"/>
      <c r="O258" s="252"/>
      <c r="P258" s="252"/>
      <c r="Q258" s="252"/>
      <c r="R258" s="252"/>
      <c r="S258" s="252"/>
      <c r="T258" s="252"/>
      <c r="U258" s="252"/>
      <c r="V258" s="252"/>
      <c r="W258" s="253" t="str">
        <f t="shared" si="4"/>
        <v/>
      </c>
      <c r="X258" s="253"/>
      <c r="Y258" s="253"/>
    </row>
    <row r="259" spans="1:25" x14ac:dyDescent="0.15">
      <c r="A259" s="252"/>
      <c r="B259" s="252"/>
      <c r="C259" s="254"/>
      <c r="D259" s="254"/>
      <c r="E259" s="254"/>
      <c r="F259" s="252"/>
      <c r="G259" s="252"/>
      <c r="H259" s="252"/>
      <c r="I259" s="252"/>
      <c r="J259" s="252"/>
      <c r="K259" s="252"/>
      <c r="L259" s="252"/>
      <c r="M259" s="252"/>
      <c r="N259" s="252"/>
      <c r="O259" s="252"/>
      <c r="P259" s="252"/>
      <c r="Q259" s="252"/>
      <c r="R259" s="252"/>
      <c r="S259" s="252"/>
      <c r="T259" s="252"/>
      <c r="U259" s="252"/>
      <c r="V259" s="252"/>
      <c r="W259" s="253" t="str">
        <f t="shared" si="4"/>
        <v/>
      </c>
      <c r="X259" s="253"/>
      <c r="Y259" s="253"/>
    </row>
    <row r="260" spans="1:25" x14ac:dyDescent="0.15">
      <c r="A260" s="252"/>
      <c r="B260" s="252"/>
      <c r="C260" s="254"/>
      <c r="D260" s="254"/>
      <c r="E260" s="254"/>
      <c r="F260" s="252"/>
      <c r="G260" s="252"/>
      <c r="H260" s="252"/>
      <c r="I260" s="252"/>
      <c r="J260" s="252"/>
      <c r="K260" s="252"/>
      <c r="L260" s="252"/>
      <c r="M260" s="252"/>
      <c r="N260" s="252"/>
      <c r="O260" s="252"/>
      <c r="P260" s="252"/>
      <c r="Q260" s="252"/>
      <c r="R260" s="252"/>
      <c r="S260" s="252"/>
      <c r="T260" s="252"/>
      <c r="U260" s="252"/>
      <c r="V260" s="252"/>
      <c r="W260" s="253" t="str">
        <f t="shared" si="4"/>
        <v/>
      </c>
      <c r="X260" s="253"/>
      <c r="Y260" s="253"/>
    </row>
    <row r="261" spans="1:25" x14ac:dyDescent="0.15">
      <c r="A261" s="252"/>
      <c r="B261" s="252"/>
      <c r="C261" s="254"/>
      <c r="D261" s="254"/>
      <c r="E261" s="254"/>
      <c r="F261" s="252"/>
      <c r="G261" s="252"/>
      <c r="H261" s="252"/>
      <c r="I261" s="252"/>
      <c r="J261" s="252"/>
      <c r="K261" s="252"/>
      <c r="L261" s="252"/>
      <c r="M261" s="252"/>
      <c r="N261" s="252"/>
      <c r="O261" s="252"/>
      <c r="P261" s="252"/>
      <c r="Q261" s="252"/>
      <c r="R261" s="252"/>
      <c r="S261" s="252"/>
      <c r="T261" s="252"/>
      <c r="U261" s="252"/>
      <c r="V261" s="252"/>
      <c r="W261" s="253" t="str">
        <f t="shared" si="4"/>
        <v/>
      </c>
      <c r="X261" s="253"/>
      <c r="Y261" s="253"/>
    </row>
    <row r="262" spans="1:25" x14ac:dyDescent="0.15">
      <c r="A262" s="252"/>
      <c r="B262" s="252"/>
      <c r="C262" s="254"/>
      <c r="D262" s="254"/>
      <c r="E262" s="254"/>
      <c r="F262" s="252"/>
      <c r="G262" s="252"/>
      <c r="H262" s="252"/>
      <c r="I262" s="252"/>
      <c r="J262" s="252"/>
      <c r="K262" s="252"/>
      <c r="L262" s="252"/>
      <c r="M262" s="252"/>
      <c r="N262" s="252"/>
      <c r="O262" s="252"/>
      <c r="P262" s="252"/>
      <c r="Q262" s="252"/>
      <c r="R262" s="252"/>
      <c r="S262" s="252"/>
      <c r="T262" s="252"/>
      <c r="U262" s="252"/>
      <c r="V262" s="252"/>
      <c r="W262" s="253" t="str">
        <f t="shared" si="4"/>
        <v/>
      </c>
      <c r="X262" s="253"/>
      <c r="Y262" s="253"/>
    </row>
    <row r="263" spans="1:25" x14ac:dyDescent="0.15">
      <c r="A263" s="252"/>
      <c r="B263" s="252"/>
      <c r="C263" s="254"/>
      <c r="D263" s="254"/>
      <c r="E263" s="254"/>
      <c r="F263" s="252"/>
      <c r="G263" s="252"/>
      <c r="H263" s="252"/>
      <c r="I263" s="252"/>
      <c r="J263" s="252"/>
      <c r="K263" s="252"/>
      <c r="L263" s="252"/>
      <c r="M263" s="252"/>
      <c r="N263" s="252"/>
      <c r="O263" s="252"/>
      <c r="P263" s="252"/>
      <c r="Q263" s="252"/>
      <c r="R263" s="252"/>
      <c r="S263" s="252"/>
      <c r="T263" s="252"/>
      <c r="U263" s="252"/>
      <c r="V263" s="252"/>
      <c r="W263" s="253" t="str">
        <f t="shared" si="4"/>
        <v/>
      </c>
      <c r="X263" s="253"/>
      <c r="Y263" s="253"/>
    </row>
    <row r="264" spans="1:25" x14ac:dyDescent="0.15">
      <c r="A264" s="252"/>
      <c r="B264" s="252"/>
      <c r="C264" s="254"/>
      <c r="D264" s="254"/>
      <c r="E264" s="254"/>
      <c r="F264" s="252"/>
      <c r="G264" s="252"/>
      <c r="H264" s="252"/>
      <c r="I264" s="252"/>
      <c r="J264" s="252"/>
      <c r="K264" s="252"/>
      <c r="L264" s="252"/>
      <c r="M264" s="252"/>
      <c r="N264" s="252"/>
      <c r="O264" s="252"/>
      <c r="P264" s="252"/>
      <c r="Q264" s="252"/>
      <c r="R264" s="252"/>
      <c r="S264" s="252"/>
      <c r="T264" s="252"/>
      <c r="U264" s="252"/>
      <c r="V264" s="252"/>
      <c r="W264" s="253" t="str">
        <f t="shared" si="4"/>
        <v/>
      </c>
      <c r="X264" s="253"/>
      <c r="Y264" s="253"/>
    </row>
    <row r="265" spans="1:25" x14ac:dyDescent="0.15">
      <c r="A265" s="252"/>
      <c r="B265" s="252"/>
      <c r="C265" s="254"/>
      <c r="D265" s="254"/>
      <c r="E265" s="254"/>
      <c r="F265" s="252"/>
      <c r="G265" s="252"/>
      <c r="H265" s="252"/>
      <c r="I265" s="252"/>
      <c r="J265" s="252"/>
      <c r="K265" s="252"/>
      <c r="L265" s="252"/>
      <c r="M265" s="252"/>
      <c r="N265" s="252"/>
      <c r="O265" s="252"/>
      <c r="P265" s="252"/>
      <c r="Q265" s="252"/>
      <c r="R265" s="252"/>
      <c r="S265" s="252"/>
      <c r="T265" s="252"/>
      <c r="U265" s="252"/>
      <c r="V265" s="252"/>
      <c r="W265" s="253" t="str">
        <f t="shared" si="4"/>
        <v/>
      </c>
      <c r="X265" s="253"/>
      <c r="Y265" s="253"/>
    </row>
    <row r="266" spans="1:25" x14ac:dyDescent="0.15">
      <c r="A266" s="252"/>
      <c r="B266" s="252"/>
      <c r="C266" s="254"/>
      <c r="D266" s="254"/>
      <c r="E266" s="254"/>
      <c r="F266" s="252"/>
      <c r="G266" s="252"/>
      <c r="H266" s="252"/>
      <c r="I266" s="252"/>
      <c r="J266" s="252"/>
      <c r="K266" s="252"/>
      <c r="L266" s="252"/>
      <c r="M266" s="252"/>
      <c r="N266" s="252"/>
      <c r="O266" s="252"/>
      <c r="P266" s="252"/>
      <c r="Q266" s="252"/>
      <c r="R266" s="252"/>
      <c r="S266" s="252"/>
      <c r="T266" s="252"/>
      <c r="U266" s="252"/>
      <c r="V266" s="252"/>
      <c r="W266" s="253" t="str">
        <f t="shared" si="4"/>
        <v/>
      </c>
      <c r="X266" s="253"/>
      <c r="Y266" s="253"/>
    </row>
    <row r="267" spans="1:25" x14ac:dyDescent="0.15">
      <c r="A267" s="252"/>
      <c r="B267" s="252"/>
      <c r="C267" s="254"/>
      <c r="D267" s="254"/>
      <c r="E267" s="254"/>
      <c r="F267" s="252"/>
      <c r="G267" s="252"/>
      <c r="H267" s="252"/>
      <c r="I267" s="252"/>
      <c r="J267" s="252"/>
      <c r="K267" s="252"/>
      <c r="L267" s="252"/>
      <c r="M267" s="252"/>
      <c r="N267" s="252"/>
      <c r="O267" s="252"/>
      <c r="P267" s="252"/>
      <c r="Q267" s="252"/>
      <c r="R267" s="252"/>
      <c r="S267" s="252"/>
      <c r="T267" s="252"/>
      <c r="U267" s="252"/>
      <c r="V267" s="252"/>
      <c r="W267" s="253" t="str">
        <f t="shared" si="4"/>
        <v/>
      </c>
      <c r="X267" s="253"/>
      <c r="Y267" s="253"/>
    </row>
    <row r="268" spans="1:25" x14ac:dyDescent="0.15">
      <c r="A268" s="252"/>
      <c r="B268" s="252"/>
      <c r="C268" s="254"/>
      <c r="D268" s="254"/>
      <c r="E268" s="254"/>
      <c r="F268" s="252"/>
      <c r="G268" s="252"/>
      <c r="H268" s="252"/>
      <c r="I268" s="252"/>
      <c r="J268" s="252"/>
      <c r="K268" s="252"/>
      <c r="L268" s="252"/>
      <c r="M268" s="252"/>
      <c r="N268" s="252"/>
      <c r="O268" s="252"/>
      <c r="P268" s="252"/>
      <c r="Q268" s="252"/>
      <c r="R268" s="252"/>
      <c r="S268" s="252"/>
      <c r="T268" s="252"/>
      <c r="U268" s="252"/>
      <c r="V268" s="252"/>
      <c r="W268" s="253" t="str">
        <f t="shared" si="4"/>
        <v/>
      </c>
      <c r="X268" s="253"/>
      <c r="Y268" s="253"/>
    </row>
    <row r="269" spans="1:25" x14ac:dyDescent="0.15">
      <c r="A269" s="252"/>
      <c r="B269" s="252"/>
      <c r="C269" s="254"/>
      <c r="D269" s="254"/>
      <c r="E269" s="254"/>
      <c r="F269" s="252"/>
      <c r="G269" s="252"/>
      <c r="H269" s="252"/>
      <c r="I269" s="252"/>
      <c r="J269" s="252"/>
      <c r="K269" s="252"/>
      <c r="L269" s="252"/>
      <c r="M269" s="252"/>
      <c r="N269" s="252"/>
      <c r="O269" s="252"/>
      <c r="P269" s="252"/>
      <c r="Q269" s="252"/>
      <c r="R269" s="252"/>
      <c r="S269" s="252"/>
      <c r="T269" s="252"/>
      <c r="U269" s="252"/>
      <c r="V269" s="252"/>
      <c r="W269" s="253" t="str">
        <f t="shared" si="4"/>
        <v/>
      </c>
      <c r="X269" s="253"/>
      <c r="Y269" s="253"/>
    </row>
    <row r="270" spans="1:25" x14ac:dyDescent="0.15">
      <c r="A270" s="252"/>
      <c r="B270" s="252"/>
      <c r="C270" s="254"/>
      <c r="D270" s="254"/>
      <c r="E270" s="254"/>
      <c r="F270" s="252"/>
      <c r="G270" s="252"/>
      <c r="H270" s="252"/>
      <c r="I270" s="252"/>
      <c r="J270" s="252"/>
      <c r="K270" s="252"/>
      <c r="L270" s="252"/>
      <c r="M270" s="252"/>
      <c r="N270" s="252"/>
      <c r="O270" s="252"/>
      <c r="P270" s="252"/>
      <c r="Q270" s="252"/>
      <c r="R270" s="252"/>
      <c r="S270" s="252"/>
      <c r="T270" s="252"/>
      <c r="U270" s="252"/>
      <c r="V270" s="252"/>
      <c r="W270" s="253" t="str">
        <f t="shared" si="4"/>
        <v/>
      </c>
      <c r="X270" s="253"/>
      <c r="Y270" s="253"/>
    </row>
    <row r="271" spans="1:25" x14ac:dyDescent="0.15">
      <c r="A271" s="252"/>
      <c r="B271" s="252"/>
      <c r="C271" s="254"/>
      <c r="D271" s="254"/>
      <c r="E271" s="254"/>
      <c r="F271" s="252"/>
      <c r="G271" s="252"/>
      <c r="H271" s="252"/>
      <c r="I271" s="252"/>
      <c r="J271" s="252"/>
      <c r="K271" s="252"/>
      <c r="L271" s="252"/>
      <c r="M271" s="252"/>
      <c r="N271" s="252"/>
      <c r="O271" s="252"/>
      <c r="P271" s="252"/>
      <c r="Q271" s="252"/>
      <c r="R271" s="252"/>
      <c r="S271" s="252"/>
      <c r="T271" s="252"/>
      <c r="U271" s="252"/>
      <c r="V271" s="252"/>
      <c r="W271" s="253" t="str">
        <f t="shared" si="4"/>
        <v/>
      </c>
      <c r="X271" s="253"/>
      <c r="Y271" s="253"/>
    </row>
    <row r="272" spans="1:25" x14ac:dyDescent="0.15">
      <c r="A272" s="252"/>
      <c r="B272" s="252"/>
      <c r="C272" s="254"/>
      <c r="D272" s="254"/>
      <c r="E272" s="254"/>
      <c r="F272" s="252"/>
      <c r="G272" s="252"/>
      <c r="H272" s="252"/>
      <c r="I272" s="252"/>
      <c r="J272" s="252"/>
      <c r="K272" s="252"/>
      <c r="L272" s="252"/>
      <c r="M272" s="252"/>
      <c r="N272" s="252"/>
      <c r="O272" s="252"/>
      <c r="P272" s="252"/>
      <c r="Q272" s="252"/>
      <c r="R272" s="252"/>
      <c r="S272" s="252"/>
      <c r="T272" s="252"/>
      <c r="U272" s="252"/>
      <c r="V272" s="252"/>
      <c r="W272" s="253" t="str">
        <f t="shared" si="4"/>
        <v/>
      </c>
      <c r="X272" s="253"/>
      <c r="Y272" s="253"/>
    </row>
    <row r="273" spans="1:25" x14ac:dyDescent="0.15">
      <c r="A273" s="252"/>
      <c r="B273" s="252"/>
      <c r="C273" s="254"/>
      <c r="D273" s="254"/>
      <c r="E273" s="254"/>
      <c r="F273" s="252"/>
      <c r="G273" s="252"/>
      <c r="H273" s="252"/>
      <c r="I273" s="252"/>
      <c r="J273" s="252"/>
      <c r="K273" s="252"/>
      <c r="L273" s="252"/>
      <c r="M273" s="252"/>
      <c r="N273" s="252"/>
      <c r="O273" s="252"/>
      <c r="P273" s="252"/>
      <c r="Q273" s="252"/>
      <c r="R273" s="252"/>
      <c r="S273" s="252"/>
      <c r="T273" s="252"/>
      <c r="U273" s="252"/>
      <c r="V273" s="252"/>
      <c r="W273" s="253" t="str">
        <f t="shared" si="4"/>
        <v/>
      </c>
      <c r="X273" s="253"/>
      <c r="Y273" s="253"/>
    </row>
    <row r="274" spans="1:25" x14ac:dyDescent="0.15">
      <c r="A274" s="252"/>
      <c r="B274" s="252"/>
      <c r="C274" s="254"/>
      <c r="D274" s="254"/>
      <c r="E274" s="254"/>
      <c r="F274" s="252"/>
      <c r="G274" s="252"/>
      <c r="H274" s="252"/>
      <c r="I274" s="252"/>
      <c r="J274" s="252"/>
      <c r="K274" s="252"/>
      <c r="L274" s="252"/>
      <c r="M274" s="252"/>
      <c r="N274" s="252"/>
      <c r="O274" s="252"/>
      <c r="P274" s="252"/>
      <c r="Q274" s="252"/>
      <c r="R274" s="252"/>
      <c r="S274" s="252"/>
      <c r="T274" s="252"/>
      <c r="U274" s="252"/>
      <c r="V274" s="252"/>
      <c r="W274" s="253" t="str">
        <f t="shared" si="4"/>
        <v/>
      </c>
      <c r="X274" s="253"/>
      <c r="Y274" s="253"/>
    </row>
    <row r="275" spans="1:25" x14ac:dyDescent="0.15">
      <c r="A275" s="252"/>
      <c r="B275" s="252"/>
      <c r="C275" s="254"/>
      <c r="D275" s="254"/>
      <c r="E275" s="254"/>
      <c r="F275" s="252"/>
      <c r="G275" s="252"/>
      <c r="H275" s="252"/>
      <c r="I275" s="252"/>
      <c r="J275" s="252"/>
      <c r="K275" s="252"/>
      <c r="L275" s="252"/>
      <c r="M275" s="252"/>
      <c r="N275" s="252"/>
      <c r="O275" s="252"/>
      <c r="P275" s="252"/>
      <c r="Q275" s="252"/>
      <c r="R275" s="252"/>
      <c r="S275" s="252"/>
      <c r="T275" s="252"/>
      <c r="U275" s="252"/>
      <c r="V275" s="252"/>
      <c r="W275" s="253" t="str">
        <f t="shared" si="4"/>
        <v/>
      </c>
      <c r="X275" s="253"/>
      <c r="Y275" s="253"/>
    </row>
    <row r="276" spans="1:25" x14ac:dyDescent="0.15">
      <c r="A276" s="252"/>
      <c r="B276" s="252"/>
      <c r="C276" s="254"/>
      <c r="D276" s="254"/>
      <c r="E276" s="254"/>
      <c r="F276" s="252"/>
      <c r="G276" s="252"/>
      <c r="H276" s="252"/>
      <c r="I276" s="252"/>
      <c r="J276" s="252"/>
      <c r="K276" s="252"/>
      <c r="L276" s="252"/>
      <c r="M276" s="252"/>
      <c r="N276" s="252"/>
      <c r="O276" s="252"/>
      <c r="P276" s="252"/>
      <c r="Q276" s="252"/>
      <c r="R276" s="252"/>
      <c r="S276" s="252"/>
      <c r="T276" s="252"/>
      <c r="U276" s="252"/>
      <c r="V276" s="252"/>
      <c r="W276" s="253" t="str">
        <f t="shared" si="4"/>
        <v/>
      </c>
      <c r="X276" s="253"/>
      <c r="Y276" s="253"/>
    </row>
    <row r="277" spans="1:25" x14ac:dyDescent="0.15">
      <c r="A277" s="252"/>
      <c r="B277" s="252"/>
      <c r="C277" s="254"/>
      <c r="D277" s="254"/>
      <c r="E277" s="254"/>
      <c r="F277" s="252"/>
      <c r="G277" s="252"/>
      <c r="H277" s="252"/>
      <c r="I277" s="252"/>
      <c r="J277" s="252"/>
      <c r="K277" s="252"/>
      <c r="L277" s="252"/>
      <c r="M277" s="252"/>
      <c r="N277" s="252"/>
      <c r="O277" s="252"/>
      <c r="P277" s="252"/>
      <c r="Q277" s="252"/>
      <c r="R277" s="252"/>
      <c r="S277" s="252"/>
      <c r="T277" s="252"/>
      <c r="U277" s="252"/>
      <c r="V277" s="252"/>
      <c r="W277" s="253" t="str">
        <f t="shared" si="4"/>
        <v/>
      </c>
      <c r="X277" s="253"/>
      <c r="Y277" s="253"/>
    </row>
    <row r="278" spans="1:25" x14ac:dyDescent="0.15">
      <c r="A278" s="252"/>
      <c r="B278" s="252"/>
      <c r="C278" s="254"/>
      <c r="D278" s="254"/>
      <c r="E278" s="254"/>
      <c r="F278" s="252"/>
      <c r="G278" s="252"/>
      <c r="H278" s="252"/>
      <c r="I278" s="252"/>
      <c r="J278" s="252"/>
      <c r="K278" s="252"/>
      <c r="L278" s="252"/>
      <c r="M278" s="252"/>
      <c r="N278" s="252"/>
      <c r="O278" s="252"/>
      <c r="P278" s="252"/>
      <c r="Q278" s="252"/>
      <c r="R278" s="252"/>
      <c r="S278" s="252"/>
      <c r="T278" s="252"/>
      <c r="U278" s="252"/>
      <c r="V278" s="252"/>
      <c r="W278" s="253" t="str">
        <f t="shared" si="4"/>
        <v/>
      </c>
      <c r="X278" s="253"/>
      <c r="Y278" s="253"/>
    </row>
    <row r="279" spans="1:25" x14ac:dyDescent="0.15">
      <c r="A279" s="252"/>
      <c r="B279" s="252"/>
      <c r="C279" s="254"/>
      <c r="D279" s="254"/>
      <c r="E279" s="254"/>
      <c r="F279" s="252"/>
      <c r="G279" s="252"/>
      <c r="H279" s="252"/>
      <c r="I279" s="252"/>
      <c r="J279" s="252"/>
      <c r="K279" s="252"/>
      <c r="L279" s="252"/>
      <c r="M279" s="252"/>
      <c r="N279" s="252"/>
      <c r="O279" s="252"/>
      <c r="P279" s="252"/>
      <c r="Q279" s="252"/>
      <c r="R279" s="252"/>
      <c r="S279" s="252"/>
      <c r="T279" s="252"/>
      <c r="U279" s="252"/>
      <c r="V279" s="252"/>
      <c r="W279" s="253" t="str">
        <f t="shared" si="4"/>
        <v/>
      </c>
      <c r="X279" s="253"/>
      <c r="Y279" s="253"/>
    </row>
    <row r="280" spans="1:25" x14ac:dyDescent="0.15">
      <c r="A280" s="255"/>
      <c r="B280" s="255"/>
      <c r="C280" s="256"/>
      <c r="D280" s="256"/>
      <c r="E280" s="256"/>
      <c r="F280" s="255"/>
      <c r="G280" s="255"/>
      <c r="H280" s="255"/>
      <c r="I280" s="255"/>
      <c r="J280" s="255"/>
      <c r="K280" s="255"/>
      <c r="L280" s="255"/>
      <c r="M280" s="255"/>
      <c r="N280" s="255"/>
      <c r="O280" s="255"/>
      <c r="P280" s="255"/>
      <c r="Q280" s="255"/>
      <c r="R280" s="255"/>
      <c r="S280" s="255"/>
      <c r="T280" s="255"/>
      <c r="U280" s="255"/>
      <c r="V280" s="255"/>
      <c r="W280" s="257" t="str">
        <f t="shared" si="4"/>
        <v/>
      </c>
      <c r="X280" s="257"/>
      <c r="Y280" s="257"/>
    </row>
    <row r="281" spans="1:25" ht="15" customHeight="1" x14ac:dyDescent="0.15">
      <c r="A281" s="131"/>
      <c r="B281" s="131"/>
      <c r="C281" s="131"/>
      <c r="D281" s="131"/>
      <c r="E281" s="131"/>
      <c r="F281" s="131"/>
      <c r="G281" s="131"/>
      <c r="H281" s="131"/>
      <c r="I281" s="131"/>
      <c r="J281" s="131"/>
      <c r="K281" s="131"/>
      <c r="L281" s="131"/>
      <c r="M281" s="131"/>
      <c r="N281" s="131"/>
      <c r="O281" s="131"/>
      <c r="P281" s="131"/>
      <c r="Q281" s="131"/>
      <c r="R281" s="131"/>
      <c r="S281" s="130"/>
      <c r="T281" s="130"/>
      <c r="U281" s="130"/>
      <c r="V281" s="130"/>
      <c r="W281" s="130"/>
      <c r="X281" s="130"/>
      <c r="Y281" s="130"/>
    </row>
    <row r="282" spans="1:25" s="26" customFormat="1" ht="16" x14ac:dyDescent="0.2">
      <c r="A282" s="127" t="s">
        <v>106</v>
      </c>
      <c r="B282" s="127"/>
      <c r="C282" s="127"/>
      <c r="D282" s="127"/>
      <c r="E282" s="127"/>
      <c r="F282" s="127"/>
      <c r="G282" s="127"/>
      <c r="H282" s="127"/>
      <c r="I282" s="127"/>
      <c r="J282" s="127"/>
      <c r="K282" s="127"/>
      <c r="L282" s="127"/>
      <c r="M282" s="127"/>
      <c r="N282" s="127"/>
      <c r="O282" s="127"/>
      <c r="P282" s="127"/>
      <c r="Q282" s="127"/>
      <c r="R282" s="27"/>
      <c r="S282" s="130"/>
      <c r="T282" s="130"/>
      <c r="U282" s="130"/>
      <c r="V282" s="130"/>
      <c r="W282" s="130"/>
      <c r="X282" s="130"/>
      <c r="Y282" s="130"/>
    </row>
    <row r="283" spans="1:25" ht="15" customHeight="1" x14ac:dyDescent="0.15">
      <c r="A283" s="251" t="str">
        <f>CONCATENATE("Zusammenfassung Belege Animationsmaterial ",Stammdaten!F20)</f>
        <v xml:space="preserve">Zusammenfassung Belege Animationsmaterial </v>
      </c>
      <c r="B283" s="251"/>
      <c r="C283" s="251"/>
      <c r="D283" s="251"/>
      <c r="E283" s="251"/>
      <c r="F283" s="251"/>
      <c r="G283" s="251"/>
      <c r="H283" s="251"/>
      <c r="I283" s="251"/>
      <c r="J283" s="251"/>
      <c r="K283" s="251"/>
      <c r="L283" s="251"/>
      <c r="M283" s="251"/>
      <c r="N283" s="251"/>
      <c r="O283" s="251"/>
      <c r="P283" s="251"/>
      <c r="Q283" s="251"/>
      <c r="R283" s="251"/>
      <c r="S283" s="130"/>
      <c r="T283" s="130"/>
      <c r="U283" s="130"/>
      <c r="V283" s="130"/>
      <c r="W283" s="130"/>
      <c r="X283" s="130"/>
      <c r="Y283" s="130"/>
    </row>
    <row r="284" spans="1:25" ht="15" customHeight="1" x14ac:dyDescent="0.15">
      <c r="A284" s="131"/>
      <c r="B284" s="131"/>
      <c r="C284" s="131"/>
      <c r="D284" s="131"/>
      <c r="E284" s="131"/>
      <c r="F284" s="131"/>
      <c r="G284" s="131"/>
      <c r="H284" s="131"/>
      <c r="I284" s="131"/>
      <c r="J284" s="131"/>
      <c r="K284" s="131"/>
      <c r="L284" s="131"/>
      <c r="M284" s="131"/>
      <c r="N284" s="131"/>
      <c r="O284" s="131"/>
      <c r="P284" s="131"/>
      <c r="Q284" s="131"/>
      <c r="R284" s="131"/>
      <c r="S284" s="130"/>
      <c r="T284" s="130"/>
      <c r="U284" s="130"/>
      <c r="V284" s="130"/>
      <c r="W284" s="130"/>
      <c r="X284" s="130"/>
      <c r="Y284" s="130"/>
    </row>
    <row r="285" spans="1:25" ht="15" customHeight="1" x14ac:dyDescent="0.15">
      <c r="A285" s="131"/>
      <c r="B285" s="131"/>
      <c r="C285" s="131"/>
      <c r="D285" s="131"/>
      <c r="E285" s="131"/>
      <c r="F285" s="131"/>
      <c r="G285" s="131"/>
      <c r="H285" s="131"/>
      <c r="I285" s="131"/>
      <c r="J285" s="131"/>
      <c r="K285" s="131"/>
      <c r="L285" s="131"/>
      <c r="M285" s="131"/>
      <c r="N285" s="131"/>
      <c r="O285" s="131"/>
      <c r="P285" s="131"/>
      <c r="Q285" s="131"/>
      <c r="R285" s="131"/>
      <c r="S285" s="130"/>
      <c r="T285" s="130"/>
      <c r="U285" s="130"/>
      <c r="V285" s="130"/>
      <c r="W285" s="130"/>
      <c r="X285" s="130"/>
      <c r="Y285" s="130"/>
    </row>
    <row r="286" spans="1:25" ht="15" customHeight="1" x14ac:dyDescent="0.15">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5" customHeight="1" x14ac:dyDescent="0.15">
      <c r="A287" s="22"/>
      <c r="B287" s="22"/>
      <c r="C287" s="22"/>
      <c r="D287" s="22"/>
      <c r="E287" s="22"/>
      <c r="F287" s="22"/>
      <c r="G287" s="22"/>
      <c r="H287" s="22"/>
      <c r="I287" s="22"/>
      <c r="J287" s="258" t="s">
        <v>66</v>
      </c>
      <c r="K287" s="259"/>
      <c r="L287" s="259"/>
      <c r="M287" s="259"/>
      <c r="N287" s="259"/>
      <c r="O287" s="259"/>
      <c r="P287" s="259"/>
      <c r="Q287" s="259"/>
      <c r="R287" s="259"/>
      <c r="S287" s="259"/>
      <c r="T287" s="259"/>
      <c r="U287" s="260" t="s">
        <v>23</v>
      </c>
      <c r="V287" s="260"/>
      <c r="W287" s="266" t="str">
        <f>IF(SUM(T291:V336)=0,"",SUM(T291:V336))</f>
        <v/>
      </c>
      <c r="X287" s="266"/>
      <c r="Y287" s="267"/>
    </row>
    <row r="288" spans="1:25" x14ac:dyDescent="0.15">
      <c r="A288" s="4"/>
      <c r="B288" s="4"/>
      <c r="C288" s="4"/>
      <c r="D288" s="4"/>
      <c r="E288" s="4"/>
      <c r="F288" s="4"/>
      <c r="G288" s="4"/>
      <c r="H288" s="4"/>
      <c r="I288" s="4"/>
      <c r="J288" s="261" t="s">
        <v>56</v>
      </c>
      <c r="K288" s="149"/>
      <c r="L288" s="149"/>
      <c r="M288" s="149"/>
      <c r="N288" s="149"/>
      <c r="O288" s="149"/>
      <c r="P288" s="149"/>
      <c r="Q288" s="149"/>
      <c r="R288" s="149"/>
      <c r="S288" s="149"/>
      <c r="T288" s="149"/>
      <c r="U288" s="230" t="s">
        <v>23</v>
      </c>
      <c r="V288" s="230"/>
      <c r="W288" s="268" t="str">
        <f>IF(W287="","",Budget!$W$14-W287)</f>
        <v/>
      </c>
      <c r="X288" s="269"/>
      <c r="Y288" s="270"/>
    </row>
    <row r="289" spans="1:25" ht="15" x14ac:dyDescent="0.2">
      <c r="A289"/>
      <c r="B289"/>
      <c r="C289"/>
      <c r="D289"/>
      <c r="E289"/>
      <c r="F289"/>
      <c r="G289"/>
      <c r="H289"/>
      <c r="I289"/>
      <c r="J289"/>
      <c r="K289"/>
      <c r="L289"/>
      <c r="M289"/>
      <c r="N289"/>
      <c r="O289"/>
      <c r="P289"/>
      <c r="Q289"/>
      <c r="R289"/>
      <c r="S289"/>
      <c r="T289"/>
      <c r="U289"/>
      <c r="V289"/>
      <c r="W289"/>
      <c r="X289"/>
      <c r="Y289"/>
    </row>
    <row r="290" spans="1:25" x14ac:dyDescent="0.15">
      <c r="A290" s="265" t="s">
        <v>58</v>
      </c>
      <c r="B290" s="265"/>
      <c r="C290" s="265" t="s">
        <v>59</v>
      </c>
      <c r="D290" s="265"/>
      <c r="E290" s="265"/>
      <c r="F290" s="265" t="s">
        <v>57</v>
      </c>
      <c r="G290" s="265"/>
      <c r="H290" s="265"/>
      <c r="I290" s="265"/>
      <c r="J290" s="265"/>
      <c r="K290" s="265"/>
      <c r="L290" s="265"/>
      <c r="M290" s="265"/>
      <c r="N290" s="265"/>
      <c r="O290" s="265"/>
      <c r="P290" s="265"/>
      <c r="Q290" s="265"/>
      <c r="R290" s="265"/>
      <c r="S290" s="265"/>
      <c r="T290" s="265" t="s">
        <v>60</v>
      </c>
      <c r="U290" s="265"/>
      <c r="V290" s="265"/>
      <c r="W290" s="265" t="s">
        <v>61</v>
      </c>
      <c r="X290" s="265"/>
      <c r="Y290" s="265"/>
    </row>
    <row r="291" spans="1:25" x14ac:dyDescent="0.15">
      <c r="A291" s="262"/>
      <c r="B291" s="262"/>
      <c r="C291" s="263"/>
      <c r="D291" s="263"/>
      <c r="E291" s="263"/>
      <c r="F291" s="262"/>
      <c r="G291" s="262"/>
      <c r="H291" s="262"/>
      <c r="I291" s="262"/>
      <c r="J291" s="262"/>
      <c r="K291" s="262"/>
      <c r="L291" s="262"/>
      <c r="M291" s="262"/>
      <c r="N291" s="262"/>
      <c r="O291" s="262"/>
      <c r="P291" s="262"/>
      <c r="Q291" s="262"/>
      <c r="R291" s="262"/>
      <c r="S291" s="262"/>
      <c r="T291" s="262"/>
      <c r="U291" s="262"/>
      <c r="V291" s="262"/>
      <c r="W291" s="264" t="str">
        <f>IF(T291="","",T291)</f>
        <v/>
      </c>
      <c r="X291" s="264"/>
      <c r="Y291" s="264"/>
    </row>
    <row r="292" spans="1:25" x14ac:dyDescent="0.15">
      <c r="A292" s="252"/>
      <c r="B292" s="252"/>
      <c r="C292" s="254"/>
      <c r="D292" s="254"/>
      <c r="E292" s="254"/>
      <c r="F292" s="252"/>
      <c r="G292" s="252"/>
      <c r="H292" s="252"/>
      <c r="I292" s="252"/>
      <c r="J292" s="252"/>
      <c r="K292" s="252"/>
      <c r="L292" s="252"/>
      <c r="M292" s="252"/>
      <c r="N292" s="252"/>
      <c r="O292" s="252"/>
      <c r="P292" s="252"/>
      <c r="Q292" s="252"/>
      <c r="R292" s="252"/>
      <c r="S292" s="252"/>
      <c r="T292" s="252"/>
      <c r="U292" s="252"/>
      <c r="V292" s="252"/>
      <c r="W292" s="253" t="str">
        <f>IF(OR(W291="",T292=""),"",W291+T292)</f>
        <v/>
      </c>
      <c r="X292" s="253"/>
      <c r="Y292" s="253"/>
    </row>
    <row r="293" spans="1:25" x14ac:dyDescent="0.15">
      <c r="A293" s="252"/>
      <c r="B293" s="252"/>
      <c r="C293" s="254"/>
      <c r="D293" s="254"/>
      <c r="E293" s="254"/>
      <c r="F293" s="252"/>
      <c r="G293" s="252"/>
      <c r="H293" s="252"/>
      <c r="I293" s="252"/>
      <c r="J293" s="252"/>
      <c r="K293" s="252"/>
      <c r="L293" s="252"/>
      <c r="M293" s="252"/>
      <c r="N293" s="252"/>
      <c r="O293" s="252"/>
      <c r="P293" s="252"/>
      <c r="Q293" s="252"/>
      <c r="R293" s="252"/>
      <c r="S293" s="252"/>
      <c r="T293" s="252"/>
      <c r="U293" s="252"/>
      <c r="V293" s="252"/>
      <c r="W293" s="253" t="str">
        <f t="shared" ref="W293:W336" si="5">IF(OR(W292="",T293=""),"",W292+T293)</f>
        <v/>
      </c>
      <c r="X293" s="253"/>
      <c r="Y293" s="253"/>
    </row>
    <row r="294" spans="1:25" x14ac:dyDescent="0.15">
      <c r="A294" s="252"/>
      <c r="B294" s="252"/>
      <c r="C294" s="254"/>
      <c r="D294" s="254"/>
      <c r="E294" s="254"/>
      <c r="F294" s="252"/>
      <c r="G294" s="252"/>
      <c r="H294" s="252"/>
      <c r="I294" s="252"/>
      <c r="J294" s="252"/>
      <c r="K294" s="252"/>
      <c r="L294" s="252"/>
      <c r="M294" s="252"/>
      <c r="N294" s="252"/>
      <c r="O294" s="252"/>
      <c r="P294" s="252"/>
      <c r="Q294" s="252"/>
      <c r="R294" s="252"/>
      <c r="S294" s="252"/>
      <c r="T294" s="252"/>
      <c r="U294" s="252"/>
      <c r="V294" s="252"/>
      <c r="W294" s="253" t="str">
        <f t="shared" si="5"/>
        <v/>
      </c>
      <c r="X294" s="253"/>
      <c r="Y294" s="253"/>
    </row>
    <row r="295" spans="1:25" x14ac:dyDescent="0.15">
      <c r="A295" s="252"/>
      <c r="B295" s="252"/>
      <c r="C295" s="254"/>
      <c r="D295" s="254"/>
      <c r="E295" s="254"/>
      <c r="F295" s="252"/>
      <c r="G295" s="252"/>
      <c r="H295" s="252"/>
      <c r="I295" s="252"/>
      <c r="J295" s="252"/>
      <c r="K295" s="252"/>
      <c r="L295" s="252"/>
      <c r="M295" s="252"/>
      <c r="N295" s="252"/>
      <c r="O295" s="252"/>
      <c r="P295" s="252"/>
      <c r="Q295" s="252"/>
      <c r="R295" s="252"/>
      <c r="S295" s="252"/>
      <c r="T295" s="252"/>
      <c r="U295" s="252"/>
      <c r="V295" s="252"/>
      <c r="W295" s="253" t="str">
        <f t="shared" si="5"/>
        <v/>
      </c>
      <c r="X295" s="253"/>
      <c r="Y295" s="253"/>
    </row>
    <row r="296" spans="1:25" x14ac:dyDescent="0.15">
      <c r="A296" s="252"/>
      <c r="B296" s="252"/>
      <c r="C296" s="254"/>
      <c r="D296" s="254"/>
      <c r="E296" s="254"/>
      <c r="F296" s="252"/>
      <c r="G296" s="252"/>
      <c r="H296" s="252"/>
      <c r="I296" s="252"/>
      <c r="J296" s="252"/>
      <c r="K296" s="252"/>
      <c r="L296" s="252"/>
      <c r="M296" s="252"/>
      <c r="N296" s="252"/>
      <c r="O296" s="252"/>
      <c r="P296" s="252"/>
      <c r="Q296" s="252"/>
      <c r="R296" s="252"/>
      <c r="S296" s="252"/>
      <c r="T296" s="252"/>
      <c r="U296" s="252"/>
      <c r="V296" s="252"/>
      <c r="W296" s="253" t="str">
        <f t="shared" si="5"/>
        <v/>
      </c>
      <c r="X296" s="253"/>
      <c r="Y296" s="253"/>
    </row>
    <row r="297" spans="1:25" x14ac:dyDescent="0.15">
      <c r="A297" s="252"/>
      <c r="B297" s="252"/>
      <c r="C297" s="254"/>
      <c r="D297" s="254"/>
      <c r="E297" s="254"/>
      <c r="F297" s="252"/>
      <c r="G297" s="252"/>
      <c r="H297" s="252"/>
      <c r="I297" s="252"/>
      <c r="J297" s="252"/>
      <c r="K297" s="252"/>
      <c r="L297" s="252"/>
      <c r="M297" s="252"/>
      <c r="N297" s="252"/>
      <c r="O297" s="252"/>
      <c r="P297" s="252"/>
      <c r="Q297" s="252"/>
      <c r="R297" s="252"/>
      <c r="S297" s="252"/>
      <c r="T297" s="252"/>
      <c r="U297" s="252"/>
      <c r="V297" s="252"/>
      <c r="W297" s="253" t="str">
        <f t="shared" si="5"/>
        <v/>
      </c>
      <c r="X297" s="253"/>
      <c r="Y297" s="253"/>
    </row>
    <row r="298" spans="1:25" x14ac:dyDescent="0.15">
      <c r="A298" s="252"/>
      <c r="B298" s="252"/>
      <c r="C298" s="254"/>
      <c r="D298" s="254"/>
      <c r="E298" s="254"/>
      <c r="F298" s="252"/>
      <c r="G298" s="252"/>
      <c r="H298" s="252"/>
      <c r="I298" s="252"/>
      <c r="J298" s="252"/>
      <c r="K298" s="252"/>
      <c r="L298" s="252"/>
      <c r="M298" s="252"/>
      <c r="N298" s="252"/>
      <c r="O298" s="252"/>
      <c r="P298" s="252"/>
      <c r="Q298" s="252"/>
      <c r="R298" s="252"/>
      <c r="S298" s="252"/>
      <c r="T298" s="252"/>
      <c r="U298" s="252"/>
      <c r="V298" s="252"/>
      <c r="W298" s="253" t="str">
        <f t="shared" si="5"/>
        <v/>
      </c>
      <c r="X298" s="253"/>
      <c r="Y298" s="253"/>
    </row>
    <row r="299" spans="1:25" x14ac:dyDescent="0.15">
      <c r="A299" s="252"/>
      <c r="B299" s="252"/>
      <c r="C299" s="254"/>
      <c r="D299" s="254"/>
      <c r="E299" s="254"/>
      <c r="F299" s="252"/>
      <c r="G299" s="252"/>
      <c r="H299" s="252"/>
      <c r="I299" s="252"/>
      <c r="J299" s="252"/>
      <c r="K299" s="252"/>
      <c r="L299" s="252"/>
      <c r="M299" s="252"/>
      <c r="N299" s="252"/>
      <c r="O299" s="252"/>
      <c r="P299" s="252"/>
      <c r="Q299" s="252"/>
      <c r="R299" s="252"/>
      <c r="S299" s="252"/>
      <c r="T299" s="252"/>
      <c r="U299" s="252"/>
      <c r="V299" s="252"/>
      <c r="W299" s="253" t="str">
        <f t="shared" si="5"/>
        <v/>
      </c>
      <c r="X299" s="253"/>
      <c r="Y299" s="253"/>
    </row>
    <row r="300" spans="1:25" x14ac:dyDescent="0.15">
      <c r="A300" s="252"/>
      <c r="B300" s="252"/>
      <c r="C300" s="254"/>
      <c r="D300" s="254"/>
      <c r="E300" s="254"/>
      <c r="F300" s="252"/>
      <c r="G300" s="252"/>
      <c r="H300" s="252"/>
      <c r="I300" s="252"/>
      <c r="J300" s="252"/>
      <c r="K300" s="252"/>
      <c r="L300" s="252"/>
      <c r="M300" s="252"/>
      <c r="N300" s="252"/>
      <c r="O300" s="252"/>
      <c r="P300" s="252"/>
      <c r="Q300" s="252"/>
      <c r="R300" s="252"/>
      <c r="S300" s="252"/>
      <c r="T300" s="252"/>
      <c r="U300" s="252"/>
      <c r="V300" s="252"/>
      <c r="W300" s="253" t="str">
        <f t="shared" si="5"/>
        <v/>
      </c>
      <c r="X300" s="253"/>
      <c r="Y300" s="253"/>
    </row>
    <row r="301" spans="1:25" x14ac:dyDescent="0.15">
      <c r="A301" s="252"/>
      <c r="B301" s="252"/>
      <c r="C301" s="254"/>
      <c r="D301" s="254"/>
      <c r="E301" s="254"/>
      <c r="F301" s="252"/>
      <c r="G301" s="252"/>
      <c r="H301" s="252"/>
      <c r="I301" s="252"/>
      <c r="J301" s="252"/>
      <c r="K301" s="252"/>
      <c r="L301" s="252"/>
      <c r="M301" s="252"/>
      <c r="N301" s="252"/>
      <c r="O301" s="252"/>
      <c r="P301" s="252"/>
      <c r="Q301" s="252"/>
      <c r="R301" s="252"/>
      <c r="S301" s="252"/>
      <c r="T301" s="252"/>
      <c r="U301" s="252"/>
      <c r="V301" s="252"/>
      <c r="W301" s="253" t="str">
        <f t="shared" si="5"/>
        <v/>
      </c>
      <c r="X301" s="253"/>
      <c r="Y301" s="253"/>
    </row>
    <row r="302" spans="1:25" x14ac:dyDescent="0.15">
      <c r="A302" s="252"/>
      <c r="B302" s="252"/>
      <c r="C302" s="254"/>
      <c r="D302" s="254"/>
      <c r="E302" s="254"/>
      <c r="F302" s="252"/>
      <c r="G302" s="252"/>
      <c r="H302" s="252"/>
      <c r="I302" s="252"/>
      <c r="J302" s="252"/>
      <c r="K302" s="252"/>
      <c r="L302" s="252"/>
      <c r="M302" s="252"/>
      <c r="N302" s="252"/>
      <c r="O302" s="252"/>
      <c r="P302" s="252"/>
      <c r="Q302" s="252"/>
      <c r="R302" s="252"/>
      <c r="S302" s="252"/>
      <c r="T302" s="252"/>
      <c r="U302" s="252"/>
      <c r="V302" s="252"/>
      <c r="W302" s="253" t="str">
        <f t="shared" si="5"/>
        <v/>
      </c>
      <c r="X302" s="253"/>
      <c r="Y302" s="253"/>
    </row>
    <row r="303" spans="1:25" x14ac:dyDescent="0.15">
      <c r="A303" s="252"/>
      <c r="B303" s="252"/>
      <c r="C303" s="254"/>
      <c r="D303" s="254"/>
      <c r="E303" s="254"/>
      <c r="F303" s="252"/>
      <c r="G303" s="252"/>
      <c r="H303" s="252"/>
      <c r="I303" s="252"/>
      <c r="J303" s="252"/>
      <c r="K303" s="252"/>
      <c r="L303" s="252"/>
      <c r="M303" s="252"/>
      <c r="N303" s="252"/>
      <c r="O303" s="252"/>
      <c r="P303" s="252"/>
      <c r="Q303" s="252"/>
      <c r="R303" s="252"/>
      <c r="S303" s="252"/>
      <c r="T303" s="252"/>
      <c r="U303" s="252"/>
      <c r="V303" s="252"/>
      <c r="W303" s="253" t="str">
        <f t="shared" si="5"/>
        <v/>
      </c>
      <c r="X303" s="253"/>
      <c r="Y303" s="253"/>
    </row>
    <row r="304" spans="1:25" x14ac:dyDescent="0.15">
      <c r="A304" s="252"/>
      <c r="B304" s="252"/>
      <c r="C304" s="254"/>
      <c r="D304" s="254"/>
      <c r="E304" s="254"/>
      <c r="F304" s="252"/>
      <c r="G304" s="252"/>
      <c r="H304" s="252"/>
      <c r="I304" s="252"/>
      <c r="J304" s="252"/>
      <c r="K304" s="252"/>
      <c r="L304" s="252"/>
      <c r="M304" s="252"/>
      <c r="N304" s="252"/>
      <c r="O304" s="252"/>
      <c r="P304" s="252"/>
      <c r="Q304" s="252"/>
      <c r="R304" s="252"/>
      <c r="S304" s="252"/>
      <c r="T304" s="252"/>
      <c r="U304" s="252"/>
      <c r="V304" s="252"/>
      <c r="W304" s="253" t="str">
        <f t="shared" si="5"/>
        <v/>
      </c>
      <c r="X304" s="253"/>
      <c r="Y304" s="253"/>
    </row>
    <row r="305" spans="1:25" x14ac:dyDescent="0.15">
      <c r="A305" s="252"/>
      <c r="B305" s="252"/>
      <c r="C305" s="254"/>
      <c r="D305" s="254"/>
      <c r="E305" s="254"/>
      <c r="F305" s="252"/>
      <c r="G305" s="252"/>
      <c r="H305" s="252"/>
      <c r="I305" s="252"/>
      <c r="J305" s="252"/>
      <c r="K305" s="252"/>
      <c r="L305" s="252"/>
      <c r="M305" s="252"/>
      <c r="N305" s="252"/>
      <c r="O305" s="252"/>
      <c r="P305" s="252"/>
      <c r="Q305" s="252"/>
      <c r="R305" s="252"/>
      <c r="S305" s="252"/>
      <c r="T305" s="252"/>
      <c r="U305" s="252"/>
      <c r="V305" s="252"/>
      <c r="W305" s="253" t="str">
        <f t="shared" si="5"/>
        <v/>
      </c>
      <c r="X305" s="253"/>
      <c r="Y305" s="253"/>
    </row>
    <row r="306" spans="1:25" x14ac:dyDescent="0.15">
      <c r="A306" s="252"/>
      <c r="B306" s="252"/>
      <c r="C306" s="254"/>
      <c r="D306" s="254"/>
      <c r="E306" s="254"/>
      <c r="F306" s="252"/>
      <c r="G306" s="252"/>
      <c r="H306" s="252"/>
      <c r="I306" s="252"/>
      <c r="J306" s="252"/>
      <c r="K306" s="252"/>
      <c r="L306" s="252"/>
      <c r="M306" s="252"/>
      <c r="N306" s="252"/>
      <c r="O306" s="252"/>
      <c r="P306" s="252"/>
      <c r="Q306" s="252"/>
      <c r="R306" s="252"/>
      <c r="S306" s="252"/>
      <c r="T306" s="252"/>
      <c r="U306" s="252"/>
      <c r="V306" s="252"/>
      <c r="W306" s="253" t="str">
        <f t="shared" si="5"/>
        <v/>
      </c>
      <c r="X306" s="253"/>
      <c r="Y306" s="253"/>
    </row>
    <row r="307" spans="1:25" x14ac:dyDescent="0.15">
      <c r="A307" s="252"/>
      <c r="B307" s="252"/>
      <c r="C307" s="254"/>
      <c r="D307" s="254"/>
      <c r="E307" s="254"/>
      <c r="F307" s="252"/>
      <c r="G307" s="252"/>
      <c r="H307" s="252"/>
      <c r="I307" s="252"/>
      <c r="J307" s="252"/>
      <c r="K307" s="252"/>
      <c r="L307" s="252"/>
      <c r="M307" s="252"/>
      <c r="N307" s="252"/>
      <c r="O307" s="252"/>
      <c r="P307" s="252"/>
      <c r="Q307" s="252"/>
      <c r="R307" s="252"/>
      <c r="S307" s="252"/>
      <c r="T307" s="252"/>
      <c r="U307" s="252"/>
      <c r="V307" s="252"/>
      <c r="W307" s="253" t="str">
        <f t="shared" si="5"/>
        <v/>
      </c>
      <c r="X307" s="253"/>
      <c r="Y307" s="253"/>
    </row>
    <row r="308" spans="1:25" x14ac:dyDescent="0.15">
      <c r="A308" s="252"/>
      <c r="B308" s="252"/>
      <c r="C308" s="254"/>
      <c r="D308" s="254"/>
      <c r="E308" s="254"/>
      <c r="F308" s="252"/>
      <c r="G308" s="252"/>
      <c r="H308" s="252"/>
      <c r="I308" s="252"/>
      <c r="J308" s="252"/>
      <c r="K308" s="252"/>
      <c r="L308" s="252"/>
      <c r="M308" s="252"/>
      <c r="N308" s="252"/>
      <c r="O308" s="252"/>
      <c r="P308" s="252"/>
      <c r="Q308" s="252"/>
      <c r="R308" s="252"/>
      <c r="S308" s="252"/>
      <c r="T308" s="252"/>
      <c r="U308" s="252"/>
      <c r="V308" s="252"/>
      <c r="W308" s="253" t="str">
        <f t="shared" si="5"/>
        <v/>
      </c>
      <c r="X308" s="253"/>
      <c r="Y308" s="253"/>
    </row>
    <row r="309" spans="1:25" x14ac:dyDescent="0.15">
      <c r="A309" s="252"/>
      <c r="B309" s="252"/>
      <c r="C309" s="254"/>
      <c r="D309" s="254"/>
      <c r="E309" s="254"/>
      <c r="F309" s="252"/>
      <c r="G309" s="252"/>
      <c r="H309" s="252"/>
      <c r="I309" s="252"/>
      <c r="J309" s="252"/>
      <c r="K309" s="252"/>
      <c r="L309" s="252"/>
      <c r="M309" s="252"/>
      <c r="N309" s="252"/>
      <c r="O309" s="252"/>
      <c r="P309" s="252"/>
      <c r="Q309" s="252"/>
      <c r="R309" s="252"/>
      <c r="S309" s="252"/>
      <c r="T309" s="252"/>
      <c r="U309" s="252"/>
      <c r="V309" s="252"/>
      <c r="W309" s="253" t="str">
        <f t="shared" si="5"/>
        <v/>
      </c>
      <c r="X309" s="253"/>
      <c r="Y309" s="253"/>
    </row>
    <row r="310" spans="1:25" x14ac:dyDescent="0.15">
      <c r="A310" s="252"/>
      <c r="B310" s="252"/>
      <c r="C310" s="254"/>
      <c r="D310" s="254"/>
      <c r="E310" s="254"/>
      <c r="F310" s="252"/>
      <c r="G310" s="252"/>
      <c r="H310" s="252"/>
      <c r="I310" s="252"/>
      <c r="J310" s="252"/>
      <c r="K310" s="252"/>
      <c r="L310" s="252"/>
      <c r="M310" s="252"/>
      <c r="N310" s="252"/>
      <c r="O310" s="252"/>
      <c r="P310" s="252"/>
      <c r="Q310" s="252"/>
      <c r="R310" s="252"/>
      <c r="S310" s="252"/>
      <c r="T310" s="252"/>
      <c r="U310" s="252"/>
      <c r="V310" s="252"/>
      <c r="W310" s="253" t="str">
        <f t="shared" si="5"/>
        <v/>
      </c>
      <c r="X310" s="253"/>
      <c r="Y310" s="253"/>
    </row>
    <row r="311" spans="1:25" x14ac:dyDescent="0.15">
      <c r="A311" s="252"/>
      <c r="B311" s="252"/>
      <c r="C311" s="254"/>
      <c r="D311" s="254"/>
      <c r="E311" s="254"/>
      <c r="F311" s="252"/>
      <c r="G311" s="252"/>
      <c r="H311" s="252"/>
      <c r="I311" s="252"/>
      <c r="J311" s="252"/>
      <c r="K311" s="252"/>
      <c r="L311" s="252"/>
      <c r="M311" s="252"/>
      <c r="N311" s="252"/>
      <c r="O311" s="252"/>
      <c r="P311" s="252"/>
      <c r="Q311" s="252"/>
      <c r="R311" s="252"/>
      <c r="S311" s="252"/>
      <c r="T311" s="252"/>
      <c r="U311" s="252"/>
      <c r="V311" s="252"/>
      <c r="W311" s="253" t="str">
        <f t="shared" si="5"/>
        <v/>
      </c>
      <c r="X311" s="253"/>
      <c r="Y311" s="253"/>
    </row>
    <row r="312" spans="1:25" x14ac:dyDescent="0.15">
      <c r="A312" s="252"/>
      <c r="B312" s="252"/>
      <c r="C312" s="254"/>
      <c r="D312" s="254"/>
      <c r="E312" s="254"/>
      <c r="F312" s="252"/>
      <c r="G312" s="252"/>
      <c r="H312" s="252"/>
      <c r="I312" s="252"/>
      <c r="J312" s="252"/>
      <c r="K312" s="252"/>
      <c r="L312" s="252"/>
      <c r="M312" s="252"/>
      <c r="N312" s="252"/>
      <c r="O312" s="252"/>
      <c r="P312" s="252"/>
      <c r="Q312" s="252"/>
      <c r="R312" s="252"/>
      <c r="S312" s="252"/>
      <c r="T312" s="252"/>
      <c r="U312" s="252"/>
      <c r="V312" s="252"/>
      <c r="W312" s="253" t="str">
        <f t="shared" si="5"/>
        <v/>
      </c>
      <c r="X312" s="253"/>
      <c r="Y312" s="253"/>
    </row>
    <row r="313" spans="1:25" x14ac:dyDescent="0.15">
      <c r="A313" s="252"/>
      <c r="B313" s="252"/>
      <c r="C313" s="254"/>
      <c r="D313" s="254"/>
      <c r="E313" s="254"/>
      <c r="F313" s="252"/>
      <c r="G313" s="252"/>
      <c r="H313" s="252"/>
      <c r="I313" s="252"/>
      <c r="J313" s="252"/>
      <c r="K313" s="252"/>
      <c r="L313" s="252"/>
      <c r="M313" s="252"/>
      <c r="N313" s="252"/>
      <c r="O313" s="252"/>
      <c r="P313" s="252"/>
      <c r="Q313" s="252"/>
      <c r="R313" s="252"/>
      <c r="S313" s="252"/>
      <c r="T313" s="252"/>
      <c r="U313" s="252"/>
      <c r="V313" s="252"/>
      <c r="W313" s="253" t="str">
        <f t="shared" si="5"/>
        <v/>
      </c>
      <c r="X313" s="253"/>
      <c r="Y313" s="253"/>
    </row>
    <row r="314" spans="1:25" x14ac:dyDescent="0.15">
      <c r="A314" s="252"/>
      <c r="B314" s="252"/>
      <c r="C314" s="254"/>
      <c r="D314" s="254"/>
      <c r="E314" s="254"/>
      <c r="F314" s="252"/>
      <c r="G314" s="252"/>
      <c r="H314" s="252"/>
      <c r="I314" s="252"/>
      <c r="J314" s="252"/>
      <c r="K314" s="252"/>
      <c r="L314" s="252"/>
      <c r="M314" s="252"/>
      <c r="N314" s="252"/>
      <c r="O314" s="252"/>
      <c r="P314" s="252"/>
      <c r="Q314" s="252"/>
      <c r="R314" s="252"/>
      <c r="S314" s="252"/>
      <c r="T314" s="252"/>
      <c r="U314" s="252"/>
      <c r="V314" s="252"/>
      <c r="W314" s="253" t="str">
        <f t="shared" si="5"/>
        <v/>
      </c>
      <c r="X314" s="253"/>
      <c r="Y314" s="253"/>
    </row>
    <row r="315" spans="1:25" x14ac:dyDescent="0.15">
      <c r="A315" s="252"/>
      <c r="B315" s="252"/>
      <c r="C315" s="254"/>
      <c r="D315" s="254"/>
      <c r="E315" s="254"/>
      <c r="F315" s="252"/>
      <c r="G315" s="252"/>
      <c r="H315" s="252"/>
      <c r="I315" s="252"/>
      <c r="J315" s="252"/>
      <c r="K315" s="252"/>
      <c r="L315" s="252"/>
      <c r="M315" s="252"/>
      <c r="N315" s="252"/>
      <c r="O315" s="252"/>
      <c r="P315" s="252"/>
      <c r="Q315" s="252"/>
      <c r="R315" s="252"/>
      <c r="S315" s="252"/>
      <c r="T315" s="252"/>
      <c r="U315" s="252"/>
      <c r="V315" s="252"/>
      <c r="W315" s="253" t="str">
        <f t="shared" si="5"/>
        <v/>
      </c>
      <c r="X315" s="253"/>
      <c r="Y315" s="253"/>
    </row>
    <row r="316" spans="1:25" x14ac:dyDescent="0.15">
      <c r="A316" s="252"/>
      <c r="B316" s="252"/>
      <c r="C316" s="254"/>
      <c r="D316" s="254"/>
      <c r="E316" s="254"/>
      <c r="F316" s="252"/>
      <c r="G316" s="252"/>
      <c r="H316" s="252"/>
      <c r="I316" s="252"/>
      <c r="J316" s="252"/>
      <c r="K316" s="252"/>
      <c r="L316" s="252"/>
      <c r="M316" s="252"/>
      <c r="N316" s="252"/>
      <c r="O316" s="252"/>
      <c r="P316" s="252"/>
      <c r="Q316" s="252"/>
      <c r="R316" s="252"/>
      <c r="S316" s="252"/>
      <c r="T316" s="252"/>
      <c r="U316" s="252"/>
      <c r="V316" s="252"/>
      <c r="W316" s="253" t="str">
        <f t="shared" si="5"/>
        <v/>
      </c>
      <c r="X316" s="253"/>
      <c r="Y316" s="253"/>
    </row>
    <row r="317" spans="1:25" x14ac:dyDescent="0.15">
      <c r="A317" s="252"/>
      <c r="B317" s="252"/>
      <c r="C317" s="254"/>
      <c r="D317" s="254"/>
      <c r="E317" s="254"/>
      <c r="F317" s="252"/>
      <c r="G317" s="252"/>
      <c r="H317" s="252"/>
      <c r="I317" s="252"/>
      <c r="J317" s="252"/>
      <c r="K317" s="252"/>
      <c r="L317" s="252"/>
      <c r="M317" s="252"/>
      <c r="N317" s="252"/>
      <c r="O317" s="252"/>
      <c r="P317" s="252"/>
      <c r="Q317" s="252"/>
      <c r="R317" s="252"/>
      <c r="S317" s="252"/>
      <c r="T317" s="252"/>
      <c r="U317" s="252"/>
      <c r="V317" s="252"/>
      <c r="W317" s="253" t="str">
        <f t="shared" si="5"/>
        <v/>
      </c>
      <c r="X317" s="253"/>
      <c r="Y317" s="253"/>
    </row>
    <row r="318" spans="1:25" x14ac:dyDescent="0.15">
      <c r="A318" s="252"/>
      <c r="B318" s="252"/>
      <c r="C318" s="254"/>
      <c r="D318" s="254"/>
      <c r="E318" s="254"/>
      <c r="F318" s="252"/>
      <c r="G318" s="252"/>
      <c r="H318" s="252"/>
      <c r="I318" s="252"/>
      <c r="J318" s="252"/>
      <c r="K318" s="252"/>
      <c r="L318" s="252"/>
      <c r="M318" s="252"/>
      <c r="N318" s="252"/>
      <c r="O318" s="252"/>
      <c r="P318" s="252"/>
      <c r="Q318" s="252"/>
      <c r="R318" s="252"/>
      <c r="S318" s="252"/>
      <c r="T318" s="252"/>
      <c r="U318" s="252"/>
      <c r="V318" s="252"/>
      <c r="W318" s="253" t="str">
        <f t="shared" si="5"/>
        <v/>
      </c>
      <c r="X318" s="253"/>
      <c r="Y318" s="253"/>
    </row>
    <row r="319" spans="1:25" x14ac:dyDescent="0.15">
      <c r="A319" s="252"/>
      <c r="B319" s="252"/>
      <c r="C319" s="254"/>
      <c r="D319" s="254"/>
      <c r="E319" s="254"/>
      <c r="F319" s="252"/>
      <c r="G319" s="252"/>
      <c r="H319" s="252"/>
      <c r="I319" s="252"/>
      <c r="J319" s="252"/>
      <c r="K319" s="252"/>
      <c r="L319" s="252"/>
      <c r="M319" s="252"/>
      <c r="N319" s="252"/>
      <c r="O319" s="252"/>
      <c r="P319" s="252"/>
      <c r="Q319" s="252"/>
      <c r="R319" s="252"/>
      <c r="S319" s="252"/>
      <c r="T319" s="252"/>
      <c r="U319" s="252"/>
      <c r="V319" s="252"/>
      <c r="W319" s="253" t="str">
        <f t="shared" si="5"/>
        <v/>
      </c>
      <c r="X319" s="253"/>
      <c r="Y319" s="253"/>
    </row>
    <row r="320" spans="1:25" x14ac:dyDescent="0.15">
      <c r="A320" s="252"/>
      <c r="B320" s="252"/>
      <c r="C320" s="254"/>
      <c r="D320" s="254"/>
      <c r="E320" s="254"/>
      <c r="F320" s="252"/>
      <c r="G320" s="252"/>
      <c r="H320" s="252"/>
      <c r="I320" s="252"/>
      <c r="J320" s="252"/>
      <c r="K320" s="252"/>
      <c r="L320" s="252"/>
      <c r="M320" s="252"/>
      <c r="N320" s="252"/>
      <c r="O320" s="252"/>
      <c r="P320" s="252"/>
      <c r="Q320" s="252"/>
      <c r="R320" s="252"/>
      <c r="S320" s="252"/>
      <c r="T320" s="252"/>
      <c r="U320" s="252"/>
      <c r="V320" s="252"/>
      <c r="W320" s="253" t="str">
        <f t="shared" si="5"/>
        <v/>
      </c>
      <c r="X320" s="253"/>
      <c r="Y320" s="253"/>
    </row>
    <row r="321" spans="1:25" x14ac:dyDescent="0.15">
      <c r="A321" s="252"/>
      <c r="B321" s="252"/>
      <c r="C321" s="254"/>
      <c r="D321" s="254"/>
      <c r="E321" s="254"/>
      <c r="F321" s="252"/>
      <c r="G321" s="252"/>
      <c r="H321" s="252"/>
      <c r="I321" s="252"/>
      <c r="J321" s="252"/>
      <c r="K321" s="252"/>
      <c r="L321" s="252"/>
      <c r="M321" s="252"/>
      <c r="N321" s="252"/>
      <c r="O321" s="252"/>
      <c r="P321" s="252"/>
      <c r="Q321" s="252"/>
      <c r="R321" s="252"/>
      <c r="S321" s="252"/>
      <c r="T321" s="252"/>
      <c r="U321" s="252"/>
      <c r="V321" s="252"/>
      <c r="W321" s="253" t="str">
        <f t="shared" si="5"/>
        <v/>
      </c>
      <c r="X321" s="253"/>
      <c r="Y321" s="253"/>
    </row>
    <row r="322" spans="1:25" x14ac:dyDescent="0.15">
      <c r="A322" s="252"/>
      <c r="B322" s="252"/>
      <c r="C322" s="254"/>
      <c r="D322" s="254"/>
      <c r="E322" s="254"/>
      <c r="F322" s="252"/>
      <c r="G322" s="252"/>
      <c r="H322" s="252"/>
      <c r="I322" s="252"/>
      <c r="J322" s="252"/>
      <c r="K322" s="252"/>
      <c r="L322" s="252"/>
      <c r="M322" s="252"/>
      <c r="N322" s="252"/>
      <c r="O322" s="252"/>
      <c r="P322" s="252"/>
      <c r="Q322" s="252"/>
      <c r="R322" s="252"/>
      <c r="S322" s="252"/>
      <c r="T322" s="252"/>
      <c r="U322" s="252"/>
      <c r="V322" s="252"/>
      <c r="W322" s="253" t="str">
        <f t="shared" si="5"/>
        <v/>
      </c>
      <c r="X322" s="253"/>
      <c r="Y322" s="253"/>
    </row>
    <row r="323" spans="1:25" x14ac:dyDescent="0.15">
      <c r="A323" s="252"/>
      <c r="B323" s="252"/>
      <c r="C323" s="254"/>
      <c r="D323" s="254"/>
      <c r="E323" s="254"/>
      <c r="F323" s="252"/>
      <c r="G323" s="252"/>
      <c r="H323" s="252"/>
      <c r="I323" s="252"/>
      <c r="J323" s="252"/>
      <c r="K323" s="252"/>
      <c r="L323" s="252"/>
      <c r="M323" s="252"/>
      <c r="N323" s="252"/>
      <c r="O323" s="252"/>
      <c r="P323" s="252"/>
      <c r="Q323" s="252"/>
      <c r="R323" s="252"/>
      <c r="S323" s="252"/>
      <c r="T323" s="252"/>
      <c r="U323" s="252"/>
      <c r="V323" s="252"/>
      <c r="W323" s="253" t="str">
        <f t="shared" si="5"/>
        <v/>
      </c>
      <c r="X323" s="253"/>
      <c r="Y323" s="253"/>
    </row>
    <row r="324" spans="1:25" x14ac:dyDescent="0.15">
      <c r="A324" s="252"/>
      <c r="B324" s="252"/>
      <c r="C324" s="254"/>
      <c r="D324" s="254"/>
      <c r="E324" s="254"/>
      <c r="F324" s="252"/>
      <c r="G324" s="252"/>
      <c r="H324" s="252"/>
      <c r="I324" s="252"/>
      <c r="J324" s="252"/>
      <c r="K324" s="252"/>
      <c r="L324" s="252"/>
      <c r="M324" s="252"/>
      <c r="N324" s="252"/>
      <c r="O324" s="252"/>
      <c r="P324" s="252"/>
      <c r="Q324" s="252"/>
      <c r="R324" s="252"/>
      <c r="S324" s="252"/>
      <c r="T324" s="252"/>
      <c r="U324" s="252"/>
      <c r="V324" s="252"/>
      <c r="W324" s="253" t="str">
        <f t="shared" si="5"/>
        <v/>
      </c>
      <c r="X324" s="253"/>
      <c r="Y324" s="253"/>
    </row>
    <row r="325" spans="1:25" x14ac:dyDescent="0.15">
      <c r="A325" s="252"/>
      <c r="B325" s="252"/>
      <c r="C325" s="254"/>
      <c r="D325" s="254"/>
      <c r="E325" s="254"/>
      <c r="F325" s="252"/>
      <c r="G325" s="252"/>
      <c r="H325" s="252"/>
      <c r="I325" s="252"/>
      <c r="J325" s="252"/>
      <c r="K325" s="252"/>
      <c r="L325" s="252"/>
      <c r="M325" s="252"/>
      <c r="N325" s="252"/>
      <c r="O325" s="252"/>
      <c r="P325" s="252"/>
      <c r="Q325" s="252"/>
      <c r="R325" s="252"/>
      <c r="S325" s="252"/>
      <c r="T325" s="252"/>
      <c r="U325" s="252"/>
      <c r="V325" s="252"/>
      <c r="W325" s="253" t="str">
        <f t="shared" si="5"/>
        <v/>
      </c>
      <c r="X325" s="253"/>
      <c r="Y325" s="253"/>
    </row>
    <row r="326" spans="1:25" x14ac:dyDescent="0.15">
      <c r="A326" s="252"/>
      <c r="B326" s="252"/>
      <c r="C326" s="254"/>
      <c r="D326" s="254"/>
      <c r="E326" s="254"/>
      <c r="F326" s="252"/>
      <c r="G326" s="252"/>
      <c r="H326" s="252"/>
      <c r="I326" s="252"/>
      <c r="J326" s="252"/>
      <c r="K326" s="252"/>
      <c r="L326" s="252"/>
      <c r="M326" s="252"/>
      <c r="N326" s="252"/>
      <c r="O326" s="252"/>
      <c r="P326" s="252"/>
      <c r="Q326" s="252"/>
      <c r="R326" s="252"/>
      <c r="S326" s="252"/>
      <c r="T326" s="252"/>
      <c r="U326" s="252"/>
      <c r="V326" s="252"/>
      <c r="W326" s="253" t="str">
        <f t="shared" si="5"/>
        <v/>
      </c>
      <c r="X326" s="253"/>
      <c r="Y326" s="253"/>
    </row>
    <row r="327" spans="1:25" x14ac:dyDescent="0.15">
      <c r="A327" s="252"/>
      <c r="B327" s="252"/>
      <c r="C327" s="254"/>
      <c r="D327" s="254"/>
      <c r="E327" s="254"/>
      <c r="F327" s="252"/>
      <c r="G327" s="252"/>
      <c r="H327" s="252"/>
      <c r="I327" s="252"/>
      <c r="J327" s="252"/>
      <c r="K327" s="252"/>
      <c r="L327" s="252"/>
      <c r="M327" s="252"/>
      <c r="N327" s="252"/>
      <c r="O327" s="252"/>
      <c r="P327" s="252"/>
      <c r="Q327" s="252"/>
      <c r="R327" s="252"/>
      <c r="S327" s="252"/>
      <c r="T327" s="252"/>
      <c r="U327" s="252"/>
      <c r="V327" s="252"/>
      <c r="W327" s="253" t="str">
        <f t="shared" si="5"/>
        <v/>
      </c>
      <c r="X327" s="253"/>
      <c r="Y327" s="253"/>
    </row>
    <row r="328" spans="1:25" x14ac:dyDescent="0.15">
      <c r="A328" s="252"/>
      <c r="B328" s="252"/>
      <c r="C328" s="254"/>
      <c r="D328" s="254"/>
      <c r="E328" s="254"/>
      <c r="F328" s="252"/>
      <c r="G328" s="252"/>
      <c r="H328" s="252"/>
      <c r="I328" s="252"/>
      <c r="J328" s="252"/>
      <c r="K328" s="252"/>
      <c r="L328" s="252"/>
      <c r="M328" s="252"/>
      <c r="N328" s="252"/>
      <c r="O328" s="252"/>
      <c r="P328" s="252"/>
      <c r="Q328" s="252"/>
      <c r="R328" s="252"/>
      <c r="S328" s="252"/>
      <c r="T328" s="252"/>
      <c r="U328" s="252"/>
      <c r="V328" s="252"/>
      <c r="W328" s="253" t="str">
        <f t="shared" si="5"/>
        <v/>
      </c>
      <c r="X328" s="253"/>
      <c r="Y328" s="253"/>
    </row>
    <row r="329" spans="1:25" x14ac:dyDescent="0.15">
      <c r="A329" s="252"/>
      <c r="B329" s="252"/>
      <c r="C329" s="254"/>
      <c r="D329" s="254"/>
      <c r="E329" s="254"/>
      <c r="F329" s="252"/>
      <c r="G329" s="252"/>
      <c r="H329" s="252"/>
      <c r="I329" s="252"/>
      <c r="J329" s="252"/>
      <c r="K329" s="252"/>
      <c r="L329" s="252"/>
      <c r="M329" s="252"/>
      <c r="N329" s="252"/>
      <c r="O329" s="252"/>
      <c r="P329" s="252"/>
      <c r="Q329" s="252"/>
      <c r="R329" s="252"/>
      <c r="S329" s="252"/>
      <c r="T329" s="252"/>
      <c r="U329" s="252"/>
      <c r="V329" s="252"/>
      <c r="W329" s="253" t="str">
        <f t="shared" si="5"/>
        <v/>
      </c>
      <c r="X329" s="253"/>
      <c r="Y329" s="253"/>
    </row>
    <row r="330" spans="1:25" x14ac:dyDescent="0.15">
      <c r="A330" s="252"/>
      <c r="B330" s="252"/>
      <c r="C330" s="254"/>
      <c r="D330" s="254"/>
      <c r="E330" s="254"/>
      <c r="F330" s="252"/>
      <c r="G330" s="252"/>
      <c r="H330" s="252"/>
      <c r="I330" s="252"/>
      <c r="J330" s="252"/>
      <c r="K330" s="252"/>
      <c r="L330" s="252"/>
      <c r="M330" s="252"/>
      <c r="N330" s="252"/>
      <c r="O330" s="252"/>
      <c r="P330" s="252"/>
      <c r="Q330" s="252"/>
      <c r="R330" s="252"/>
      <c r="S330" s="252"/>
      <c r="T330" s="252"/>
      <c r="U330" s="252"/>
      <c r="V330" s="252"/>
      <c r="W330" s="253" t="str">
        <f t="shared" si="5"/>
        <v/>
      </c>
      <c r="X330" s="253"/>
      <c r="Y330" s="253"/>
    </row>
    <row r="331" spans="1:25" x14ac:dyDescent="0.15">
      <c r="A331" s="252"/>
      <c r="B331" s="252"/>
      <c r="C331" s="254"/>
      <c r="D331" s="254"/>
      <c r="E331" s="254"/>
      <c r="F331" s="252"/>
      <c r="G331" s="252"/>
      <c r="H331" s="252"/>
      <c r="I331" s="252"/>
      <c r="J331" s="252"/>
      <c r="K331" s="252"/>
      <c r="L331" s="252"/>
      <c r="M331" s="252"/>
      <c r="N331" s="252"/>
      <c r="O331" s="252"/>
      <c r="P331" s="252"/>
      <c r="Q331" s="252"/>
      <c r="R331" s="252"/>
      <c r="S331" s="252"/>
      <c r="T331" s="252"/>
      <c r="U331" s="252"/>
      <c r="V331" s="252"/>
      <c r="W331" s="253" t="str">
        <f t="shared" si="5"/>
        <v/>
      </c>
      <c r="X331" s="253"/>
      <c r="Y331" s="253"/>
    </row>
    <row r="332" spans="1:25" x14ac:dyDescent="0.15">
      <c r="A332" s="252"/>
      <c r="B332" s="252"/>
      <c r="C332" s="254"/>
      <c r="D332" s="254"/>
      <c r="E332" s="254"/>
      <c r="F332" s="252"/>
      <c r="G332" s="252"/>
      <c r="H332" s="252"/>
      <c r="I332" s="252"/>
      <c r="J332" s="252"/>
      <c r="K332" s="252"/>
      <c r="L332" s="252"/>
      <c r="M332" s="252"/>
      <c r="N332" s="252"/>
      <c r="O332" s="252"/>
      <c r="P332" s="252"/>
      <c r="Q332" s="252"/>
      <c r="R332" s="252"/>
      <c r="S332" s="252"/>
      <c r="T332" s="252"/>
      <c r="U332" s="252"/>
      <c r="V332" s="252"/>
      <c r="W332" s="253" t="str">
        <f t="shared" si="5"/>
        <v/>
      </c>
      <c r="X332" s="253"/>
      <c r="Y332" s="253"/>
    </row>
    <row r="333" spans="1:25" x14ac:dyDescent="0.15">
      <c r="A333" s="252"/>
      <c r="B333" s="252"/>
      <c r="C333" s="254"/>
      <c r="D333" s="254"/>
      <c r="E333" s="254"/>
      <c r="F333" s="252"/>
      <c r="G333" s="252"/>
      <c r="H333" s="252"/>
      <c r="I333" s="252"/>
      <c r="J333" s="252"/>
      <c r="K333" s="252"/>
      <c r="L333" s="252"/>
      <c r="M333" s="252"/>
      <c r="N333" s="252"/>
      <c r="O333" s="252"/>
      <c r="P333" s="252"/>
      <c r="Q333" s="252"/>
      <c r="R333" s="252"/>
      <c r="S333" s="252"/>
      <c r="T333" s="252"/>
      <c r="U333" s="252"/>
      <c r="V333" s="252"/>
      <c r="W333" s="253" t="str">
        <f t="shared" si="5"/>
        <v/>
      </c>
      <c r="X333" s="253"/>
      <c r="Y333" s="253"/>
    </row>
    <row r="334" spans="1:25" x14ac:dyDescent="0.15">
      <c r="A334" s="252"/>
      <c r="B334" s="252"/>
      <c r="C334" s="254"/>
      <c r="D334" s="254"/>
      <c r="E334" s="254"/>
      <c r="F334" s="252"/>
      <c r="G334" s="252"/>
      <c r="H334" s="252"/>
      <c r="I334" s="252"/>
      <c r="J334" s="252"/>
      <c r="K334" s="252"/>
      <c r="L334" s="252"/>
      <c r="M334" s="252"/>
      <c r="N334" s="252"/>
      <c r="O334" s="252"/>
      <c r="P334" s="252"/>
      <c r="Q334" s="252"/>
      <c r="R334" s="252"/>
      <c r="S334" s="252"/>
      <c r="T334" s="252"/>
      <c r="U334" s="252"/>
      <c r="V334" s="252"/>
      <c r="W334" s="253" t="str">
        <f t="shared" si="5"/>
        <v/>
      </c>
      <c r="X334" s="253"/>
      <c r="Y334" s="253"/>
    </row>
    <row r="335" spans="1:25" x14ac:dyDescent="0.15">
      <c r="A335" s="252"/>
      <c r="B335" s="252"/>
      <c r="C335" s="254"/>
      <c r="D335" s="254"/>
      <c r="E335" s="254"/>
      <c r="F335" s="252"/>
      <c r="G335" s="252"/>
      <c r="H335" s="252"/>
      <c r="I335" s="252"/>
      <c r="J335" s="252"/>
      <c r="K335" s="252"/>
      <c r="L335" s="252"/>
      <c r="M335" s="252"/>
      <c r="N335" s="252"/>
      <c r="O335" s="252"/>
      <c r="P335" s="252"/>
      <c r="Q335" s="252"/>
      <c r="R335" s="252"/>
      <c r="S335" s="252"/>
      <c r="T335" s="252"/>
      <c r="U335" s="252"/>
      <c r="V335" s="252"/>
      <c r="W335" s="253" t="str">
        <f t="shared" si="5"/>
        <v/>
      </c>
      <c r="X335" s="253"/>
      <c r="Y335" s="253"/>
    </row>
    <row r="336" spans="1:25" x14ac:dyDescent="0.15">
      <c r="A336" s="255"/>
      <c r="B336" s="255"/>
      <c r="C336" s="256"/>
      <c r="D336" s="256"/>
      <c r="E336" s="256"/>
      <c r="F336" s="255"/>
      <c r="G336" s="255"/>
      <c r="H336" s="255"/>
      <c r="I336" s="255"/>
      <c r="J336" s="255"/>
      <c r="K336" s="255"/>
      <c r="L336" s="255"/>
      <c r="M336" s="255"/>
      <c r="N336" s="255"/>
      <c r="O336" s="255"/>
      <c r="P336" s="255"/>
      <c r="Q336" s="255"/>
      <c r="R336" s="255"/>
      <c r="S336" s="255"/>
      <c r="T336" s="255"/>
      <c r="U336" s="255"/>
      <c r="V336" s="255"/>
      <c r="W336" s="257" t="str">
        <f t="shared" si="5"/>
        <v/>
      </c>
      <c r="X336" s="257"/>
      <c r="Y336" s="257"/>
    </row>
    <row r="337" spans="1:25" ht="15" customHeight="1" x14ac:dyDescent="0.15">
      <c r="A337" s="131"/>
      <c r="B337" s="131"/>
      <c r="C337" s="131"/>
      <c r="D337" s="131"/>
      <c r="E337" s="131"/>
      <c r="F337" s="131"/>
      <c r="G337" s="131"/>
      <c r="H337" s="131"/>
      <c r="I337" s="131"/>
      <c r="J337" s="131"/>
      <c r="K337" s="131"/>
      <c r="L337" s="131"/>
      <c r="M337" s="131"/>
      <c r="N337" s="131"/>
      <c r="O337" s="131"/>
      <c r="P337" s="131"/>
      <c r="Q337" s="131"/>
      <c r="R337" s="131"/>
      <c r="S337" s="130"/>
      <c r="T337" s="130"/>
      <c r="U337" s="130"/>
      <c r="V337" s="130"/>
      <c r="W337" s="130"/>
      <c r="X337" s="130"/>
      <c r="Y337" s="130"/>
    </row>
    <row r="338" spans="1:25" s="26" customFormat="1" ht="16" x14ac:dyDescent="0.2">
      <c r="A338" s="127" t="s">
        <v>106</v>
      </c>
      <c r="B338" s="127"/>
      <c r="C338" s="127"/>
      <c r="D338" s="127"/>
      <c r="E338" s="127"/>
      <c r="F338" s="127"/>
      <c r="G338" s="127"/>
      <c r="H338" s="127"/>
      <c r="I338" s="127"/>
      <c r="J338" s="127"/>
      <c r="K338" s="127"/>
      <c r="L338" s="127"/>
      <c r="M338" s="127"/>
      <c r="N338" s="127"/>
      <c r="O338" s="127"/>
      <c r="P338" s="127"/>
      <c r="Q338" s="127"/>
      <c r="R338" s="27"/>
      <c r="S338" s="130"/>
      <c r="T338" s="130"/>
      <c r="U338" s="130"/>
      <c r="V338" s="130"/>
      <c r="W338" s="130"/>
      <c r="X338" s="130"/>
      <c r="Y338" s="130"/>
    </row>
    <row r="339" spans="1:25" ht="15" customHeight="1" x14ac:dyDescent="0.15">
      <c r="A339" s="251" t="str">
        <f>CONCATENATE("Zusammenfassung Belege Reisespesen Teilnehmende ",Stammdaten!F20)</f>
        <v xml:space="preserve">Zusammenfassung Belege Reisespesen Teilnehmende </v>
      </c>
      <c r="B339" s="251"/>
      <c r="C339" s="251"/>
      <c r="D339" s="251"/>
      <c r="E339" s="251"/>
      <c r="F339" s="251"/>
      <c r="G339" s="251"/>
      <c r="H339" s="251"/>
      <c r="I339" s="251"/>
      <c r="J339" s="251"/>
      <c r="K339" s="251"/>
      <c r="L339" s="251"/>
      <c r="M339" s="251"/>
      <c r="N339" s="251"/>
      <c r="O339" s="251"/>
      <c r="P339" s="251"/>
      <c r="Q339" s="251"/>
      <c r="R339" s="251"/>
      <c r="S339" s="130"/>
      <c r="T339" s="130"/>
      <c r="U339" s="130"/>
      <c r="V339" s="130"/>
      <c r="W339" s="130"/>
      <c r="X339" s="130"/>
      <c r="Y339" s="130"/>
    </row>
    <row r="340" spans="1:25" ht="15" customHeight="1" x14ac:dyDescent="0.15">
      <c r="A340" s="131"/>
      <c r="B340" s="131"/>
      <c r="C340" s="131"/>
      <c r="D340" s="131"/>
      <c r="E340" s="131"/>
      <c r="F340" s="131"/>
      <c r="G340" s="131"/>
      <c r="H340" s="131"/>
      <c r="I340" s="131"/>
      <c r="J340" s="131"/>
      <c r="K340" s="131"/>
      <c r="L340" s="131"/>
      <c r="M340" s="131"/>
      <c r="N340" s="131"/>
      <c r="O340" s="131"/>
      <c r="P340" s="131"/>
      <c r="Q340" s="131"/>
      <c r="R340" s="131"/>
      <c r="S340" s="130"/>
      <c r="T340" s="130"/>
      <c r="U340" s="130"/>
      <c r="V340" s="130"/>
      <c r="W340" s="130"/>
      <c r="X340" s="130"/>
      <c r="Y340" s="130"/>
    </row>
    <row r="341" spans="1:25" ht="15" customHeight="1" x14ac:dyDescent="0.15">
      <c r="A341" s="131"/>
      <c r="B341" s="131"/>
      <c r="C341" s="131"/>
      <c r="D341" s="131"/>
      <c r="E341" s="131"/>
      <c r="F341" s="131"/>
      <c r="G341" s="131"/>
      <c r="H341" s="131"/>
      <c r="I341" s="131"/>
      <c r="J341" s="131"/>
      <c r="K341" s="131"/>
      <c r="L341" s="131"/>
      <c r="M341" s="131"/>
      <c r="N341" s="131"/>
      <c r="O341" s="131"/>
      <c r="P341" s="131"/>
      <c r="Q341" s="131"/>
      <c r="R341" s="131"/>
      <c r="S341" s="130"/>
      <c r="T341" s="130"/>
      <c r="U341" s="130"/>
      <c r="V341" s="130"/>
      <c r="W341" s="130"/>
      <c r="X341" s="130"/>
      <c r="Y341" s="130"/>
    </row>
    <row r="342" spans="1:25" ht="15" customHeight="1" x14ac:dyDescent="0.15">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5" customHeight="1" x14ac:dyDescent="0.15">
      <c r="A343" s="22"/>
      <c r="B343" s="22"/>
      <c r="C343" s="22"/>
      <c r="D343" s="22"/>
      <c r="E343" s="22"/>
      <c r="F343" s="22"/>
      <c r="G343" s="22"/>
      <c r="H343" s="22"/>
      <c r="I343" s="22"/>
      <c r="J343" s="258" t="s">
        <v>67</v>
      </c>
      <c r="K343" s="259"/>
      <c r="L343" s="259"/>
      <c r="M343" s="259"/>
      <c r="N343" s="259"/>
      <c r="O343" s="259"/>
      <c r="P343" s="259"/>
      <c r="Q343" s="259"/>
      <c r="R343" s="259"/>
      <c r="S343" s="259"/>
      <c r="T343" s="259"/>
      <c r="U343" s="260" t="s">
        <v>23</v>
      </c>
      <c r="V343" s="260"/>
      <c r="W343" s="266" t="str">
        <f>IF(SUM(T347:V392)=0,"",SUM(T347:V392))</f>
        <v/>
      </c>
      <c r="X343" s="266"/>
      <c r="Y343" s="267"/>
    </row>
    <row r="344" spans="1:25" x14ac:dyDescent="0.15">
      <c r="A344" s="4"/>
      <c r="B344" s="4"/>
      <c r="C344" s="4"/>
      <c r="D344" s="4"/>
      <c r="E344" s="4"/>
      <c r="F344" s="4"/>
      <c r="G344" s="4"/>
      <c r="H344" s="4"/>
      <c r="I344" s="4"/>
      <c r="J344" s="261" t="s">
        <v>56</v>
      </c>
      <c r="K344" s="149"/>
      <c r="L344" s="149"/>
      <c r="M344" s="149"/>
      <c r="N344" s="149"/>
      <c r="O344" s="149"/>
      <c r="P344" s="149"/>
      <c r="Q344" s="149"/>
      <c r="R344" s="149"/>
      <c r="S344" s="149"/>
      <c r="T344" s="149"/>
      <c r="U344" s="230" t="s">
        <v>23</v>
      </c>
      <c r="V344" s="230"/>
      <c r="W344" s="268" t="str">
        <f>IF(W343="","",Budget!$W$15-W343)</f>
        <v/>
      </c>
      <c r="X344" s="269"/>
      <c r="Y344" s="270"/>
    </row>
    <row r="345" spans="1:25" ht="15" x14ac:dyDescent="0.2">
      <c r="A345"/>
      <c r="B345"/>
      <c r="C345"/>
      <c r="D345"/>
      <c r="E345"/>
      <c r="F345"/>
      <c r="G345"/>
      <c r="H345"/>
      <c r="I345"/>
      <c r="J345"/>
      <c r="K345"/>
      <c r="L345"/>
      <c r="M345"/>
      <c r="N345"/>
      <c r="O345"/>
      <c r="P345"/>
      <c r="Q345"/>
      <c r="R345"/>
      <c r="S345"/>
      <c r="T345"/>
      <c r="U345"/>
      <c r="V345"/>
      <c r="W345"/>
      <c r="X345"/>
      <c r="Y345"/>
    </row>
    <row r="346" spans="1:25" x14ac:dyDescent="0.15">
      <c r="A346" s="265" t="s">
        <v>58</v>
      </c>
      <c r="B346" s="265"/>
      <c r="C346" s="265" t="s">
        <v>59</v>
      </c>
      <c r="D346" s="265"/>
      <c r="E346" s="265"/>
      <c r="F346" s="265" t="s">
        <v>57</v>
      </c>
      <c r="G346" s="265"/>
      <c r="H346" s="265"/>
      <c r="I346" s="265"/>
      <c r="J346" s="265"/>
      <c r="K346" s="265"/>
      <c r="L346" s="265"/>
      <c r="M346" s="265"/>
      <c r="N346" s="265"/>
      <c r="O346" s="265"/>
      <c r="P346" s="265"/>
      <c r="Q346" s="265"/>
      <c r="R346" s="265"/>
      <c r="S346" s="265"/>
      <c r="T346" s="265" t="s">
        <v>60</v>
      </c>
      <c r="U346" s="265"/>
      <c r="V346" s="265"/>
      <c r="W346" s="265" t="s">
        <v>61</v>
      </c>
      <c r="X346" s="265"/>
      <c r="Y346" s="265"/>
    </row>
    <row r="347" spans="1:25" x14ac:dyDescent="0.15">
      <c r="A347" s="262"/>
      <c r="B347" s="262"/>
      <c r="C347" s="263"/>
      <c r="D347" s="263"/>
      <c r="E347" s="263"/>
      <c r="F347" s="262"/>
      <c r="G347" s="262"/>
      <c r="H347" s="262"/>
      <c r="I347" s="262"/>
      <c r="J347" s="262"/>
      <c r="K347" s="262"/>
      <c r="L347" s="262"/>
      <c r="M347" s="262"/>
      <c r="N347" s="262"/>
      <c r="O347" s="262"/>
      <c r="P347" s="262"/>
      <c r="Q347" s="262"/>
      <c r="R347" s="262"/>
      <c r="S347" s="262"/>
      <c r="T347" s="262"/>
      <c r="U347" s="262"/>
      <c r="V347" s="262"/>
      <c r="W347" s="264" t="str">
        <f>IF(T347="","",T347)</f>
        <v/>
      </c>
      <c r="X347" s="264"/>
      <c r="Y347" s="264"/>
    </row>
    <row r="348" spans="1:25" x14ac:dyDescent="0.15">
      <c r="A348" s="252"/>
      <c r="B348" s="252"/>
      <c r="C348" s="254"/>
      <c r="D348" s="254"/>
      <c r="E348" s="254"/>
      <c r="F348" s="252"/>
      <c r="G348" s="252"/>
      <c r="H348" s="252"/>
      <c r="I348" s="252"/>
      <c r="J348" s="252"/>
      <c r="K348" s="252"/>
      <c r="L348" s="252"/>
      <c r="M348" s="252"/>
      <c r="N348" s="252"/>
      <c r="O348" s="252"/>
      <c r="P348" s="252"/>
      <c r="Q348" s="252"/>
      <c r="R348" s="252"/>
      <c r="S348" s="252"/>
      <c r="T348" s="252"/>
      <c r="U348" s="252"/>
      <c r="V348" s="252"/>
      <c r="W348" s="253" t="str">
        <f>IF(OR(W347="",T348=""),"",W347+T348)</f>
        <v/>
      </c>
      <c r="X348" s="253"/>
      <c r="Y348" s="253"/>
    </row>
    <row r="349" spans="1:25" x14ac:dyDescent="0.15">
      <c r="A349" s="252"/>
      <c r="B349" s="252"/>
      <c r="C349" s="254"/>
      <c r="D349" s="254"/>
      <c r="E349" s="254"/>
      <c r="F349" s="252"/>
      <c r="G349" s="252"/>
      <c r="H349" s="252"/>
      <c r="I349" s="252"/>
      <c r="J349" s="252"/>
      <c r="K349" s="252"/>
      <c r="L349" s="252"/>
      <c r="M349" s="252"/>
      <c r="N349" s="252"/>
      <c r="O349" s="252"/>
      <c r="P349" s="252"/>
      <c r="Q349" s="252"/>
      <c r="R349" s="252"/>
      <c r="S349" s="252"/>
      <c r="T349" s="252"/>
      <c r="U349" s="252"/>
      <c r="V349" s="252"/>
      <c r="W349" s="253" t="str">
        <f t="shared" ref="W349:W392" si="6">IF(OR(W348="",T349=""),"",W348+T349)</f>
        <v/>
      </c>
      <c r="X349" s="253"/>
      <c r="Y349" s="253"/>
    </row>
    <row r="350" spans="1:25" x14ac:dyDescent="0.15">
      <c r="A350" s="252"/>
      <c r="B350" s="252"/>
      <c r="C350" s="254"/>
      <c r="D350" s="254"/>
      <c r="E350" s="254"/>
      <c r="F350" s="252"/>
      <c r="G350" s="252"/>
      <c r="H350" s="252"/>
      <c r="I350" s="252"/>
      <c r="J350" s="252"/>
      <c r="K350" s="252"/>
      <c r="L350" s="252"/>
      <c r="M350" s="252"/>
      <c r="N350" s="252"/>
      <c r="O350" s="252"/>
      <c r="P350" s="252"/>
      <c r="Q350" s="252"/>
      <c r="R350" s="252"/>
      <c r="S350" s="252"/>
      <c r="T350" s="252"/>
      <c r="U350" s="252"/>
      <c r="V350" s="252"/>
      <c r="W350" s="253" t="str">
        <f t="shared" si="6"/>
        <v/>
      </c>
      <c r="X350" s="253"/>
      <c r="Y350" s="253"/>
    </row>
    <row r="351" spans="1:25" x14ac:dyDescent="0.15">
      <c r="A351" s="252"/>
      <c r="B351" s="252"/>
      <c r="C351" s="254"/>
      <c r="D351" s="254"/>
      <c r="E351" s="254"/>
      <c r="F351" s="252"/>
      <c r="G351" s="252"/>
      <c r="H351" s="252"/>
      <c r="I351" s="252"/>
      <c r="J351" s="252"/>
      <c r="K351" s="252"/>
      <c r="L351" s="252"/>
      <c r="M351" s="252"/>
      <c r="N351" s="252"/>
      <c r="O351" s="252"/>
      <c r="P351" s="252"/>
      <c r="Q351" s="252"/>
      <c r="R351" s="252"/>
      <c r="S351" s="252"/>
      <c r="T351" s="252"/>
      <c r="U351" s="252"/>
      <c r="V351" s="252"/>
      <c r="W351" s="253" t="str">
        <f t="shared" si="6"/>
        <v/>
      </c>
      <c r="X351" s="253"/>
      <c r="Y351" s="253"/>
    </row>
    <row r="352" spans="1:25" x14ac:dyDescent="0.15">
      <c r="A352" s="252"/>
      <c r="B352" s="252"/>
      <c r="C352" s="254"/>
      <c r="D352" s="254"/>
      <c r="E352" s="254"/>
      <c r="F352" s="252"/>
      <c r="G352" s="252"/>
      <c r="H352" s="252"/>
      <c r="I352" s="252"/>
      <c r="J352" s="252"/>
      <c r="K352" s="252"/>
      <c r="L352" s="252"/>
      <c r="M352" s="252"/>
      <c r="N352" s="252"/>
      <c r="O352" s="252"/>
      <c r="P352" s="252"/>
      <c r="Q352" s="252"/>
      <c r="R352" s="252"/>
      <c r="S352" s="252"/>
      <c r="T352" s="252"/>
      <c r="U352" s="252"/>
      <c r="V352" s="252"/>
      <c r="W352" s="253" t="str">
        <f t="shared" si="6"/>
        <v/>
      </c>
      <c r="X352" s="253"/>
      <c r="Y352" s="253"/>
    </row>
    <row r="353" spans="1:25" x14ac:dyDescent="0.15">
      <c r="A353" s="252"/>
      <c r="B353" s="252"/>
      <c r="C353" s="254"/>
      <c r="D353" s="254"/>
      <c r="E353" s="254"/>
      <c r="F353" s="252"/>
      <c r="G353" s="252"/>
      <c r="H353" s="252"/>
      <c r="I353" s="252"/>
      <c r="J353" s="252"/>
      <c r="K353" s="252"/>
      <c r="L353" s="252"/>
      <c r="M353" s="252"/>
      <c r="N353" s="252"/>
      <c r="O353" s="252"/>
      <c r="P353" s="252"/>
      <c r="Q353" s="252"/>
      <c r="R353" s="252"/>
      <c r="S353" s="252"/>
      <c r="T353" s="252"/>
      <c r="U353" s="252"/>
      <c r="V353" s="252"/>
      <c r="W353" s="253" t="str">
        <f t="shared" si="6"/>
        <v/>
      </c>
      <c r="X353" s="253"/>
      <c r="Y353" s="253"/>
    </row>
    <row r="354" spans="1:25" x14ac:dyDescent="0.15">
      <c r="A354" s="252"/>
      <c r="B354" s="252"/>
      <c r="C354" s="254"/>
      <c r="D354" s="254"/>
      <c r="E354" s="254"/>
      <c r="F354" s="252"/>
      <c r="G354" s="252"/>
      <c r="H354" s="252"/>
      <c r="I354" s="252"/>
      <c r="J354" s="252"/>
      <c r="K354" s="252"/>
      <c r="L354" s="252"/>
      <c r="M354" s="252"/>
      <c r="N354" s="252"/>
      <c r="O354" s="252"/>
      <c r="P354" s="252"/>
      <c r="Q354" s="252"/>
      <c r="R354" s="252"/>
      <c r="S354" s="252"/>
      <c r="T354" s="252"/>
      <c r="U354" s="252"/>
      <c r="V354" s="252"/>
      <c r="W354" s="253" t="str">
        <f t="shared" si="6"/>
        <v/>
      </c>
      <c r="X354" s="253"/>
      <c r="Y354" s="253"/>
    </row>
    <row r="355" spans="1:25" x14ac:dyDescent="0.15">
      <c r="A355" s="252"/>
      <c r="B355" s="252"/>
      <c r="C355" s="254"/>
      <c r="D355" s="254"/>
      <c r="E355" s="254"/>
      <c r="F355" s="252"/>
      <c r="G355" s="252"/>
      <c r="H355" s="252"/>
      <c r="I355" s="252"/>
      <c r="J355" s="252"/>
      <c r="K355" s="252"/>
      <c r="L355" s="252"/>
      <c r="M355" s="252"/>
      <c r="N355" s="252"/>
      <c r="O355" s="252"/>
      <c r="P355" s="252"/>
      <c r="Q355" s="252"/>
      <c r="R355" s="252"/>
      <c r="S355" s="252"/>
      <c r="T355" s="252"/>
      <c r="U355" s="252"/>
      <c r="V355" s="252"/>
      <c r="W355" s="253" t="str">
        <f t="shared" si="6"/>
        <v/>
      </c>
      <c r="X355" s="253"/>
      <c r="Y355" s="253"/>
    </row>
    <row r="356" spans="1:25" x14ac:dyDescent="0.15">
      <c r="A356" s="252"/>
      <c r="B356" s="252"/>
      <c r="C356" s="254"/>
      <c r="D356" s="254"/>
      <c r="E356" s="254"/>
      <c r="F356" s="252"/>
      <c r="G356" s="252"/>
      <c r="H356" s="252"/>
      <c r="I356" s="252"/>
      <c r="J356" s="252"/>
      <c r="K356" s="252"/>
      <c r="L356" s="252"/>
      <c r="M356" s="252"/>
      <c r="N356" s="252"/>
      <c r="O356" s="252"/>
      <c r="P356" s="252"/>
      <c r="Q356" s="252"/>
      <c r="R356" s="252"/>
      <c r="S356" s="252"/>
      <c r="T356" s="252"/>
      <c r="U356" s="252"/>
      <c r="V356" s="252"/>
      <c r="W356" s="253" t="str">
        <f t="shared" si="6"/>
        <v/>
      </c>
      <c r="X356" s="253"/>
      <c r="Y356" s="253"/>
    </row>
    <row r="357" spans="1:25" x14ac:dyDescent="0.15">
      <c r="A357" s="252"/>
      <c r="B357" s="252"/>
      <c r="C357" s="254"/>
      <c r="D357" s="254"/>
      <c r="E357" s="254"/>
      <c r="F357" s="252"/>
      <c r="G357" s="252"/>
      <c r="H357" s="252"/>
      <c r="I357" s="252"/>
      <c r="J357" s="252"/>
      <c r="K357" s="252"/>
      <c r="L357" s="252"/>
      <c r="M357" s="252"/>
      <c r="N357" s="252"/>
      <c r="O357" s="252"/>
      <c r="P357" s="252"/>
      <c r="Q357" s="252"/>
      <c r="R357" s="252"/>
      <c r="S357" s="252"/>
      <c r="T357" s="252"/>
      <c r="U357" s="252"/>
      <c r="V357" s="252"/>
      <c r="W357" s="253" t="str">
        <f t="shared" si="6"/>
        <v/>
      </c>
      <c r="X357" s="253"/>
      <c r="Y357" s="253"/>
    </row>
    <row r="358" spans="1:25" x14ac:dyDescent="0.15">
      <c r="A358" s="252"/>
      <c r="B358" s="252"/>
      <c r="C358" s="254"/>
      <c r="D358" s="254"/>
      <c r="E358" s="254"/>
      <c r="F358" s="252"/>
      <c r="G358" s="252"/>
      <c r="H358" s="252"/>
      <c r="I358" s="252"/>
      <c r="J358" s="252"/>
      <c r="K358" s="252"/>
      <c r="L358" s="252"/>
      <c r="M358" s="252"/>
      <c r="N358" s="252"/>
      <c r="O358" s="252"/>
      <c r="P358" s="252"/>
      <c r="Q358" s="252"/>
      <c r="R358" s="252"/>
      <c r="S358" s="252"/>
      <c r="T358" s="252"/>
      <c r="U358" s="252"/>
      <c r="V358" s="252"/>
      <c r="W358" s="253" t="str">
        <f t="shared" si="6"/>
        <v/>
      </c>
      <c r="X358" s="253"/>
      <c r="Y358" s="253"/>
    </row>
    <row r="359" spans="1:25" x14ac:dyDescent="0.15">
      <c r="A359" s="252"/>
      <c r="B359" s="252"/>
      <c r="C359" s="254"/>
      <c r="D359" s="254"/>
      <c r="E359" s="254"/>
      <c r="F359" s="252"/>
      <c r="G359" s="252"/>
      <c r="H359" s="252"/>
      <c r="I359" s="252"/>
      <c r="J359" s="252"/>
      <c r="K359" s="252"/>
      <c r="L359" s="252"/>
      <c r="M359" s="252"/>
      <c r="N359" s="252"/>
      <c r="O359" s="252"/>
      <c r="P359" s="252"/>
      <c r="Q359" s="252"/>
      <c r="R359" s="252"/>
      <c r="S359" s="252"/>
      <c r="T359" s="252"/>
      <c r="U359" s="252"/>
      <c r="V359" s="252"/>
      <c r="W359" s="253" t="str">
        <f t="shared" si="6"/>
        <v/>
      </c>
      <c r="X359" s="253"/>
      <c r="Y359" s="253"/>
    </row>
    <row r="360" spans="1:25" x14ac:dyDescent="0.15">
      <c r="A360" s="252"/>
      <c r="B360" s="252"/>
      <c r="C360" s="254"/>
      <c r="D360" s="254"/>
      <c r="E360" s="254"/>
      <c r="F360" s="252"/>
      <c r="G360" s="252"/>
      <c r="H360" s="252"/>
      <c r="I360" s="252"/>
      <c r="J360" s="252"/>
      <c r="K360" s="252"/>
      <c r="L360" s="252"/>
      <c r="M360" s="252"/>
      <c r="N360" s="252"/>
      <c r="O360" s="252"/>
      <c r="P360" s="252"/>
      <c r="Q360" s="252"/>
      <c r="R360" s="252"/>
      <c r="S360" s="252"/>
      <c r="T360" s="252"/>
      <c r="U360" s="252"/>
      <c r="V360" s="252"/>
      <c r="W360" s="253" t="str">
        <f t="shared" si="6"/>
        <v/>
      </c>
      <c r="X360" s="253"/>
      <c r="Y360" s="253"/>
    </row>
    <row r="361" spans="1:25" x14ac:dyDescent="0.15">
      <c r="A361" s="252"/>
      <c r="B361" s="252"/>
      <c r="C361" s="254"/>
      <c r="D361" s="254"/>
      <c r="E361" s="254"/>
      <c r="F361" s="252"/>
      <c r="G361" s="252"/>
      <c r="H361" s="252"/>
      <c r="I361" s="252"/>
      <c r="J361" s="252"/>
      <c r="K361" s="252"/>
      <c r="L361" s="252"/>
      <c r="M361" s="252"/>
      <c r="N361" s="252"/>
      <c r="O361" s="252"/>
      <c r="P361" s="252"/>
      <c r="Q361" s="252"/>
      <c r="R361" s="252"/>
      <c r="S361" s="252"/>
      <c r="T361" s="252"/>
      <c r="U361" s="252"/>
      <c r="V361" s="252"/>
      <c r="W361" s="253" t="str">
        <f t="shared" si="6"/>
        <v/>
      </c>
      <c r="X361" s="253"/>
      <c r="Y361" s="253"/>
    </row>
    <row r="362" spans="1:25" x14ac:dyDescent="0.15">
      <c r="A362" s="252"/>
      <c r="B362" s="252"/>
      <c r="C362" s="254"/>
      <c r="D362" s="254"/>
      <c r="E362" s="254"/>
      <c r="F362" s="252"/>
      <c r="G362" s="252"/>
      <c r="H362" s="252"/>
      <c r="I362" s="252"/>
      <c r="J362" s="252"/>
      <c r="K362" s="252"/>
      <c r="L362" s="252"/>
      <c r="M362" s="252"/>
      <c r="N362" s="252"/>
      <c r="O362" s="252"/>
      <c r="P362" s="252"/>
      <c r="Q362" s="252"/>
      <c r="R362" s="252"/>
      <c r="S362" s="252"/>
      <c r="T362" s="252"/>
      <c r="U362" s="252"/>
      <c r="V362" s="252"/>
      <c r="W362" s="253" t="str">
        <f t="shared" si="6"/>
        <v/>
      </c>
      <c r="X362" s="253"/>
      <c r="Y362" s="253"/>
    </row>
    <row r="363" spans="1:25" x14ac:dyDescent="0.15">
      <c r="A363" s="252"/>
      <c r="B363" s="252"/>
      <c r="C363" s="254"/>
      <c r="D363" s="254"/>
      <c r="E363" s="254"/>
      <c r="F363" s="252"/>
      <c r="G363" s="252"/>
      <c r="H363" s="252"/>
      <c r="I363" s="252"/>
      <c r="J363" s="252"/>
      <c r="K363" s="252"/>
      <c r="L363" s="252"/>
      <c r="M363" s="252"/>
      <c r="N363" s="252"/>
      <c r="O363" s="252"/>
      <c r="P363" s="252"/>
      <c r="Q363" s="252"/>
      <c r="R363" s="252"/>
      <c r="S363" s="252"/>
      <c r="T363" s="252"/>
      <c r="U363" s="252"/>
      <c r="V363" s="252"/>
      <c r="W363" s="253" t="str">
        <f t="shared" si="6"/>
        <v/>
      </c>
      <c r="X363" s="253"/>
      <c r="Y363" s="253"/>
    </row>
    <row r="364" spans="1:25" x14ac:dyDescent="0.15">
      <c r="A364" s="252"/>
      <c r="B364" s="252"/>
      <c r="C364" s="254"/>
      <c r="D364" s="254"/>
      <c r="E364" s="254"/>
      <c r="F364" s="252"/>
      <c r="G364" s="252"/>
      <c r="H364" s="252"/>
      <c r="I364" s="252"/>
      <c r="J364" s="252"/>
      <c r="K364" s="252"/>
      <c r="L364" s="252"/>
      <c r="M364" s="252"/>
      <c r="N364" s="252"/>
      <c r="O364" s="252"/>
      <c r="P364" s="252"/>
      <c r="Q364" s="252"/>
      <c r="R364" s="252"/>
      <c r="S364" s="252"/>
      <c r="T364" s="252"/>
      <c r="U364" s="252"/>
      <c r="V364" s="252"/>
      <c r="W364" s="253" t="str">
        <f t="shared" si="6"/>
        <v/>
      </c>
      <c r="X364" s="253"/>
      <c r="Y364" s="253"/>
    </row>
    <row r="365" spans="1:25" x14ac:dyDescent="0.15">
      <c r="A365" s="252"/>
      <c r="B365" s="252"/>
      <c r="C365" s="254"/>
      <c r="D365" s="254"/>
      <c r="E365" s="254"/>
      <c r="F365" s="252"/>
      <c r="G365" s="252"/>
      <c r="H365" s="252"/>
      <c r="I365" s="252"/>
      <c r="J365" s="252"/>
      <c r="K365" s="252"/>
      <c r="L365" s="252"/>
      <c r="M365" s="252"/>
      <c r="N365" s="252"/>
      <c r="O365" s="252"/>
      <c r="P365" s="252"/>
      <c r="Q365" s="252"/>
      <c r="R365" s="252"/>
      <c r="S365" s="252"/>
      <c r="T365" s="252"/>
      <c r="U365" s="252"/>
      <c r="V365" s="252"/>
      <c r="W365" s="253" t="str">
        <f t="shared" si="6"/>
        <v/>
      </c>
      <c r="X365" s="253"/>
      <c r="Y365" s="253"/>
    </row>
    <row r="366" spans="1:25" x14ac:dyDescent="0.15">
      <c r="A366" s="252"/>
      <c r="B366" s="252"/>
      <c r="C366" s="254"/>
      <c r="D366" s="254"/>
      <c r="E366" s="254"/>
      <c r="F366" s="252"/>
      <c r="G366" s="252"/>
      <c r="H366" s="252"/>
      <c r="I366" s="252"/>
      <c r="J366" s="252"/>
      <c r="K366" s="252"/>
      <c r="L366" s="252"/>
      <c r="M366" s="252"/>
      <c r="N366" s="252"/>
      <c r="O366" s="252"/>
      <c r="P366" s="252"/>
      <c r="Q366" s="252"/>
      <c r="R366" s="252"/>
      <c r="S366" s="252"/>
      <c r="T366" s="252"/>
      <c r="U366" s="252"/>
      <c r="V366" s="252"/>
      <c r="W366" s="253" t="str">
        <f t="shared" si="6"/>
        <v/>
      </c>
      <c r="X366" s="253"/>
      <c r="Y366" s="253"/>
    </row>
    <row r="367" spans="1:25" x14ac:dyDescent="0.15">
      <c r="A367" s="252"/>
      <c r="B367" s="252"/>
      <c r="C367" s="254"/>
      <c r="D367" s="254"/>
      <c r="E367" s="254"/>
      <c r="F367" s="252"/>
      <c r="G367" s="252"/>
      <c r="H367" s="252"/>
      <c r="I367" s="252"/>
      <c r="J367" s="252"/>
      <c r="K367" s="252"/>
      <c r="L367" s="252"/>
      <c r="M367" s="252"/>
      <c r="N367" s="252"/>
      <c r="O367" s="252"/>
      <c r="P367" s="252"/>
      <c r="Q367" s="252"/>
      <c r="R367" s="252"/>
      <c r="S367" s="252"/>
      <c r="T367" s="252"/>
      <c r="U367" s="252"/>
      <c r="V367" s="252"/>
      <c r="W367" s="253" t="str">
        <f t="shared" si="6"/>
        <v/>
      </c>
      <c r="X367" s="253"/>
      <c r="Y367" s="253"/>
    </row>
    <row r="368" spans="1:25" x14ac:dyDescent="0.15">
      <c r="A368" s="252"/>
      <c r="B368" s="252"/>
      <c r="C368" s="254"/>
      <c r="D368" s="254"/>
      <c r="E368" s="254"/>
      <c r="F368" s="252"/>
      <c r="G368" s="252"/>
      <c r="H368" s="252"/>
      <c r="I368" s="252"/>
      <c r="J368" s="252"/>
      <c r="K368" s="252"/>
      <c r="L368" s="252"/>
      <c r="M368" s="252"/>
      <c r="N368" s="252"/>
      <c r="O368" s="252"/>
      <c r="P368" s="252"/>
      <c r="Q368" s="252"/>
      <c r="R368" s="252"/>
      <c r="S368" s="252"/>
      <c r="T368" s="252"/>
      <c r="U368" s="252"/>
      <c r="V368" s="252"/>
      <c r="W368" s="253" t="str">
        <f t="shared" si="6"/>
        <v/>
      </c>
      <c r="X368" s="253"/>
      <c r="Y368" s="253"/>
    </row>
    <row r="369" spans="1:25" x14ac:dyDescent="0.15">
      <c r="A369" s="252"/>
      <c r="B369" s="252"/>
      <c r="C369" s="254"/>
      <c r="D369" s="254"/>
      <c r="E369" s="254"/>
      <c r="F369" s="252"/>
      <c r="G369" s="252"/>
      <c r="H369" s="252"/>
      <c r="I369" s="252"/>
      <c r="J369" s="252"/>
      <c r="K369" s="252"/>
      <c r="L369" s="252"/>
      <c r="M369" s="252"/>
      <c r="N369" s="252"/>
      <c r="O369" s="252"/>
      <c r="P369" s="252"/>
      <c r="Q369" s="252"/>
      <c r="R369" s="252"/>
      <c r="S369" s="252"/>
      <c r="T369" s="252"/>
      <c r="U369" s="252"/>
      <c r="V369" s="252"/>
      <c r="W369" s="253" t="str">
        <f t="shared" si="6"/>
        <v/>
      </c>
      <c r="X369" s="253"/>
      <c r="Y369" s="253"/>
    </row>
    <row r="370" spans="1:25" x14ac:dyDescent="0.15">
      <c r="A370" s="252"/>
      <c r="B370" s="252"/>
      <c r="C370" s="254"/>
      <c r="D370" s="254"/>
      <c r="E370" s="254"/>
      <c r="F370" s="252"/>
      <c r="G370" s="252"/>
      <c r="H370" s="252"/>
      <c r="I370" s="252"/>
      <c r="J370" s="252"/>
      <c r="K370" s="252"/>
      <c r="L370" s="252"/>
      <c r="M370" s="252"/>
      <c r="N370" s="252"/>
      <c r="O370" s="252"/>
      <c r="P370" s="252"/>
      <c r="Q370" s="252"/>
      <c r="R370" s="252"/>
      <c r="S370" s="252"/>
      <c r="T370" s="252"/>
      <c r="U370" s="252"/>
      <c r="V370" s="252"/>
      <c r="W370" s="253" t="str">
        <f t="shared" si="6"/>
        <v/>
      </c>
      <c r="X370" s="253"/>
      <c r="Y370" s="253"/>
    </row>
    <row r="371" spans="1:25" x14ac:dyDescent="0.15">
      <c r="A371" s="252"/>
      <c r="B371" s="252"/>
      <c r="C371" s="254"/>
      <c r="D371" s="254"/>
      <c r="E371" s="254"/>
      <c r="F371" s="252"/>
      <c r="G371" s="252"/>
      <c r="H371" s="252"/>
      <c r="I371" s="252"/>
      <c r="J371" s="252"/>
      <c r="K371" s="252"/>
      <c r="L371" s="252"/>
      <c r="M371" s="252"/>
      <c r="N371" s="252"/>
      <c r="O371" s="252"/>
      <c r="P371" s="252"/>
      <c r="Q371" s="252"/>
      <c r="R371" s="252"/>
      <c r="S371" s="252"/>
      <c r="T371" s="252"/>
      <c r="U371" s="252"/>
      <c r="V371" s="252"/>
      <c r="W371" s="253" t="str">
        <f t="shared" si="6"/>
        <v/>
      </c>
      <c r="X371" s="253"/>
      <c r="Y371" s="253"/>
    </row>
    <row r="372" spans="1:25" x14ac:dyDescent="0.15">
      <c r="A372" s="252"/>
      <c r="B372" s="252"/>
      <c r="C372" s="254"/>
      <c r="D372" s="254"/>
      <c r="E372" s="254"/>
      <c r="F372" s="252"/>
      <c r="G372" s="252"/>
      <c r="H372" s="252"/>
      <c r="I372" s="252"/>
      <c r="J372" s="252"/>
      <c r="K372" s="252"/>
      <c r="L372" s="252"/>
      <c r="M372" s="252"/>
      <c r="N372" s="252"/>
      <c r="O372" s="252"/>
      <c r="P372" s="252"/>
      <c r="Q372" s="252"/>
      <c r="R372" s="252"/>
      <c r="S372" s="252"/>
      <c r="T372" s="252"/>
      <c r="U372" s="252"/>
      <c r="V372" s="252"/>
      <c r="W372" s="253" t="str">
        <f t="shared" si="6"/>
        <v/>
      </c>
      <c r="X372" s="253"/>
      <c r="Y372" s="253"/>
    </row>
    <row r="373" spans="1:25" x14ac:dyDescent="0.15">
      <c r="A373" s="252"/>
      <c r="B373" s="252"/>
      <c r="C373" s="254"/>
      <c r="D373" s="254"/>
      <c r="E373" s="254"/>
      <c r="F373" s="252"/>
      <c r="G373" s="252"/>
      <c r="H373" s="252"/>
      <c r="I373" s="252"/>
      <c r="J373" s="252"/>
      <c r="K373" s="252"/>
      <c r="L373" s="252"/>
      <c r="M373" s="252"/>
      <c r="N373" s="252"/>
      <c r="O373" s="252"/>
      <c r="P373" s="252"/>
      <c r="Q373" s="252"/>
      <c r="R373" s="252"/>
      <c r="S373" s="252"/>
      <c r="T373" s="252"/>
      <c r="U373" s="252"/>
      <c r="V373" s="252"/>
      <c r="W373" s="253" t="str">
        <f t="shared" si="6"/>
        <v/>
      </c>
      <c r="X373" s="253"/>
      <c r="Y373" s="253"/>
    </row>
    <row r="374" spans="1:25" x14ac:dyDescent="0.15">
      <c r="A374" s="252"/>
      <c r="B374" s="252"/>
      <c r="C374" s="254"/>
      <c r="D374" s="254"/>
      <c r="E374" s="254"/>
      <c r="F374" s="252"/>
      <c r="G374" s="252"/>
      <c r="H374" s="252"/>
      <c r="I374" s="252"/>
      <c r="J374" s="252"/>
      <c r="K374" s="252"/>
      <c r="L374" s="252"/>
      <c r="M374" s="252"/>
      <c r="N374" s="252"/>
      <c r="O374" s="252"/>
      <c r="P374" s="252"/>
      <c r="Q374" s="252"/>
      <c r="R374" s="252"/>
      <c r="S374" s="252"/>
      <c r="T374" s="252"/>
      <c r="U374" s="252"/>
      <c r="V374" s="252"/>
      <c r="W374" s="253" t="str">
        <f t="shared" si="6"/>
        <v/>
      </c>
      <c r="X374" s="253"/>
      <c r="Y374" s="253"/>
    </row>
    <row r="375" spans="1:25" x14ac:dyDescent="0.15">
      <c r="A375" s="252"/>
      <c r="B375" s="252"/>
      <c r="C375" s="254"/>
      <c r="D375" s="254"/>
      <c r="E375" s="254"/>
      <c r="F375" s="252"/>
      <c r="G375" s="252"/>
      <c r="H375" s="252"/>
      <c r="I375" s="252"/>
      <c r="J375" s="252"/>
      <c r="K375" s="252"/>
      <c r="L375" s="252"/>
      <c r="M375" s="252"/>
      <c r="N375" s="252"/>
      <c r="O375" s="252"/>
      <c r="P375" s="252"/>
      <c r="Q375" s="252"/>
      <c r="R375" s="252"/>
      <c r="S375" s="252"/>
      <c r="T375" s="252"/>
      <c r="U375" s="252"/>
      <c r="V375" s="252"/>
      <c r="W375" s="253" t="str">
        <f t="shared" si="6"/>
        <v/>
      </c>
      <c r="X375" s="253"/>
      <c r="Y375" s="253"/>
    </row>
    <row r="376" spans="1:25" x14ac:dyDescent="0.15">
      <c r="A376" s="252"/>
      <c r="B376" s="252"/>
      <c r="C376" s="254"/>
      <c r="D376" s="254"/>
      <c r="E376" s="254"/>
      <c r="F376" s="252"/>
      <c r="G376" s="252"/>
      <c r="H376" s="252"/>
      <c r="I376" s="252"/>
      <c r="J376" s="252"/>
      <c r="K376" s="252"/>
      <c r="L376" s="252"/>
      <c r="M376" s="252"/>
      <c r="N376" s="252"/>
      <c r="O376" s="252"/>
      <c r="P376" s="252"/>
      <c r="Q376" s="252"/>
      <c r="R376" s="252"/>
      <c r="S376" s="252"/>
      <c r="T376" s="252"/>
      <c r="U376" s="252"/>
      <c r="V376" s="252"/>
      <c r="W376" s="253" t="str">
        <f t="shared" si="6"/>
        <v/>
      </c>
      <c r="X376" s="253"/>
      <c r="Y376" s="253"/>
    </row>
    <row r="377" spans="1:25" x14ac:dyDescent="0.15">
      <c r="A377" s="252"/>
      <c r="B377" s="252"/>
      <c r="C377" s="254"/>
      <c r="D377" s="254"/>
      <c r="E377" s="254"/>
      <c r="F377" s="252"/>
      <c r="G377" s="252"/>
      <c r="H377" s="252"/>
      <c r="I377" s="252"/>
      <c r="J377" s="252"/>
      <c r="K377" s="252"/>
      <c r="L377" s="252"/>
      <c r="M377" s="252"/>
      <c r="N377" s="252"/>
      <c r="O377" s="252"/>
      <c r="P377" s="252"/>
      <c r="Q377" s="252"/>
      <c r="R377" s="252"/>
      <c r="S377" s="252"/>
      <c r="T377" s="252"/>
      <c r="U377" s="252"/>
      <c r="V377" s="252"/>
      <c r="W377" s="253" t="str">
        <f t="shared" si="6"/>
        <v/>
      </c>
      <c r="X377" s="253"/>
      <c r="Y377" s="253"/>
    </row>
    <row r="378" spans="1:25" x14ac:dyDescent="0.15">
      <c r="A378" s="252"/>
      <c r="B378" s="252"/>
      <c r="C378" s="254"/>
      <c r="D378" s="254"/>
      <c r="E378" s="254"/>
      <c r="F378" s="252"/>
      <c r="G378" s="252"/>
      <c r="H378" s="252"/>
      <c r="I378" s="252"/>
      <c r="J378" s="252"/>
      <c r="K378" s="252"/>
      <c r="L378" s="252"/>
      <c r="M378" s="252"/>
      <c r="N378" s="252"/>
      <c r="O378" s="252"/>
      <c r="P378" s="252"/>
      <c r="Q378" s="252"/>
      <c r="R378" s="252"/>
      <c r="S378" s="252"/>
      <c r="T378" s="252"/>
      <c r="U378" s="252"/>
      <c r="V378" s="252"/>
      <c r="W378" s="253" t="str">
        <f t="shared" si="6"/>
        <v/>
      </c>
      <c r="X378" s="253"/>
      <c r="Y378" s="253"/>
    </row>
    <row r="379" spans="1:25" x14ac:dyDescent="0.15">
      <c r="A379" s="252"/>
      <c r="B379" s="252"/>
      <c r="C379" s="254"/>
      <c r="D379" s="254"/>
      <c r="E379" s="254"/>
      <c r="F379" s="252"/>
      <c r="G379" s="252"/>
      <c r="H379" s="252"/>
      <c r="I379" s="252"/>
      <c r="J379" s="252"/>
      <c r="K379" s="252"/>
      <c r="L379" s="252"/>
      <c r="M379" s="252"/>
      <c r="N379" s="252"/>
      <c r="O379" s="252"/>
      <c r="P379" s="252"/>
      <c r="Q379" s="252"/>
      <c r="R379" s="252"/>
      <c r="S379" s="252"/>
      <c r="T379" s="252"/>
      <c r="U379" s="252"/>
      <c r="V379" s="252"/>
      <c r="W379" s="253" t="str">
        <f t="shared" si="6"/>
        <v/>
      </c>
      <c r="X379" s="253"/>
      <c r="Y379" s="253"/>
    </row>
    <row r="380" spans="1:25" x14ac:dyDescent="0.15">
      <c r="A380" s="252"/>
      <c r="B380" s="252"/>
      <c r="C380" s="254"/>
      <c r="D380" s="254"/>
      <c r="E380" s="254"/>
      <c r="F380" s="252"/>
      <c r="G380" s="252"/>
      <c r="H380" s="252"/>
      <c r="I380" s="252"/>
      <c r="J380" s="252"/>
      <c r="K380" s="252"/>
      <c r="L380" s="252"/>
      <c r="M380" s="252"/>
      <c r="N380" s="252"/>
      <c r="O380" s="252"/>
      <c r="P380" s="252"/>
      <c r="Q380" s="252"/>
      <c r="R380" s="252"/>
      <c r="S380" s="252"/>
      <c r="T380" s="252"/>
      <c r="U380" s="252"/>
      <c r="V380" s="252"/>
      <c r="W380" s="253" t="str">
        <f t="shared" si="6"/>
        <v/>
      </c>
      <c r="X380" s="253"/>
      <c r="Y380" s="253"/>
    </row>
    <row r="381" spans="1:25" x14ac:dyDescent="0.15">
      <c r="A381" s="252"/>
      <c r="B381" s="252"/>
      <c r="C381" s="254"/>
      <c r="D381" s="254"/>
      <c r="E381" s="254"/>
      <c r="F381" s="252"/>
      <c r="G381" s="252"/>
      <c r="H381" s="252"/>
      <c r="I381" s="252"/>
      <c r="J381" s="252"/>
      <c r="K381" s="252"/>
      <c r="L381" s="252"/>
      <c r="M381" s="252"/>
      <c r="N381" s="252"/>
      <c r="O381" s="252"/>
      <c r="P381" s="252"/>
      <c r="Q381" s="252"/>
      <c r="R381" s="252"/>
      <c r="S381" s="252"/>
      <c r="T381" s="252"/>
      <c r="U381" s="252"/>
      <c r="V381" s="252"/>
      <c r="W381" s="253" t="str">
        <f t="shared" si="6"/>
        <v/>
      </c>
      <c r="X381" s="253"/>
      <c r="Y381" s="253"/>
    </row>
    <row r="382" spans="1:25" x14ac:dyDescent="0.15">
      <c r="A382" s="252"/>
      <c r="B382" s="252"/>
      <c r="C382" s="254"/>
      <c r="D382" s="254"/>
      <c r="E382" s="254"/>
      <c r="F382" s="252"/>
      <c r="G382" s="252"/>
      <c r="H382" s="252"/>
      <c r="I382" s="252"/>
      <c r="J382" s="252"/>
      <c r="K382" s="252"/>
      <c r="L382" s="252"/>
      <c r="M382" s="252"/>
      <c r="N382" s="252"/>
      <c r="O382" s="252"/>
      <c r="P382" s="252"/>
      <c r="Q382" s="252"/>
      <c r="R382" s="252"/>
      <c r="S382" s="252"/>
      <c r="T382" s="252"/>
      <c r="U382" s="252"/>
      <c r="V382" s="252"/>
      <c r="W382" s="253" t="str">
        <f t="shared" si="6"/>
        <v/>
      </c>
      <c r="X382" s="253"/>
      <c r="Y382" s="253"/>
    </row>
    <row r="383" spans="1:25" x14ac:dyDescent="0.15">
      <c r="A383" s="252"/>
      <c r="B383" s="252"/>
      <c r="C383" s="254"/>
      <c r="D383" s="254"/>
      <c r="E383" s="254"/>
      <c r="F383" s="252"/>
      <c r="G383" s="252"/>
      <c r="H383" s="252"/>
      <c r="I383" s="252"/>
      <c r="J383" s="252"/>
      <c r="K383" s="252"/>
      <c r="L383" s="252"/>
      <c r="M383" s="252"/>
      <c r="N383" s="252"/>
      <c r="O383" s="252"/>
      <c r="P383" s="252"/>
      <c r="Q383" s="252"/>
      <c r="R383" s="252"/>
      <c r="S383" s="252"/>
      <c r="T383" s="252"/>
      <c r="U383" s="252"/>
      <c r="V383" s="252"/>
      <c r="W383" s="253" t="str">
        <f t="shared" si="6"/>
        <v/>
      </c>
      <c r="X383" s="253"/>
      <c r="Y383" s="253"/>
    </row>
    <row r="384" spans="1:25" x14ac:dyDescent="0.15">
      <c r="A384" s="252"/>
      <c r="B384" s="252"/>
      <c r="C384" s="254"/>
      <c r="D384" s="254"/>
      <c r="E384" s="254"/>
      <c r="F384" s="252"/>
      <c r="G384" s="252"/>
      <c r="H384" s="252"/>
      <c r="I384" s="252"/>
      <c r="J384" s="252"/>
      <c r="K384" s="252"/>
      <c r="L384" s="252"/>
      <c r="M384" s="252"/>
      <c r="N384" s="252"/>
      <c r="O384" s="252"/>
      <c r="P384" s="252"/>
      <c r="Q384" s="252"/>
      <c r="R384" s="252"/>
      <c r="S384" s="252"/>
      <c r="T384" s="252"/>
      <c r="U384" s="252"/>
      <c r="V384" s="252"/>
      <c r="W384" s="253" t="str">
        <f t="shared" si="6"/>
        <v/>
      </c>
      <c r="X384" s="253"/>
      <c r="Y384" s="253"/>
    </row>
    <row r="385" spans="1:25" x14ac:dyDescent="0.15">
      <c r="A385" s="252"/>
      <c r="B385" s="252"/>
      <c r="C385" s="254"/>
      <c r="D385" s="254"/>
      <c r="E385" s="254"/>
      <c r="F385" s="252"/>
      <c r="G385" s="252"/>
      <c r="H385" s="252"/>
      <c r="I385" s="252"/>
      <c r="J385" s="252"/>
      <c r="K385" s="252"/>
      <c r="L385" s="252"/>
      <c r="M385" s="252"/>
      <c r="N385" s="252"/>
      <c r="O385" s="252"/>
      <c r="P385" s="252"/>
      <c r="Q385" s="252"/>
      <c r="R385" s="252"/>
      <c r="S385" s="252"/>
      <c r="T385" s="252"/>
      <c r="U385" s="252"/>
      <c r="V385" s="252"/>
      <c r="W385" s="253" t="str">
        <f t="shared" si="6"/>
        <v/>
      </c>
      <c r="X385" s="253"/>
      <c r="Y385" s="253"/>
    </row>
    <row r="386" spans="1:25" x14ac:dyDescent="0.15">
      <c r="A386" s="252"/>
      <c r="B386" s="252"/>
      <c r="C386" s="254"/>
      <c r="D386" s="254"/>
      <c r="E386" s="254"/>
      <c r="F386" s="252"/>
      <c r="G386" s="252"/>
      <c r="H386" s="252"/>
      <c r="I386" s="252"/>
      <c r="J386" s="252"/>
      <c r="K386" s="252"/>
      <c r="L386" s="252"/>
      <c r="M386" s="252"/>
      <c r="N386" s="252"/>
      <c r="O386" s="252"/>
      <c r="P386" s="252"/>
      <c r="Q386" s="252"/>
      <c r="R386" s="252"/>
      <c r="S386" s="252"/>
      <c r="T386" s="252"/>
      <c r="U386" s="252"/>
      <c r="V386" s="252"/>
      <c r="W386" s="253" t="str">
        <f t="shared" si="6"/>
        <v/>
      </c>
      <c r="X386" s="253"/>
      <c r="Y386" s="253"/>
    </row>
    <row r="387" spans="1:25" x14ac:dyDescent="0.15">
      <c r="A387" s="252"/>
      <c r="B387" s="252"/>
      <c r="C387" s="254"/>
      <c r="D387" s="254"/>
      <c r="E387" s="254"/>
      <c r="F387" s="252"/>
      <c r="G387" s="252"/>
      <c r="H387" s="252"/>
      <c r="I387" s="252"/>
      <c r="J387" s="252"/>
      <c r="K387" s="252"/>
      <c r="L387" s="252"/>
      <c r="M387" s="252"/>
      <c r="N387" s="252"/>
      <c r="O387" s="252"/>
      <c r="P387" s="252"/>
      <c r="Q387" s="252"/>
      <c r="R387" s="252"/>
      <c r="S387" s="252"/>
      <c r="T387" s="252"/>
      <c r="U387" s="252"/>
      <c r="V387" s="252"/>
      <c r="W387" s="253" t="str">
        <f t="shared" si="6"/>
        <v/>
      </c>
      <c r="X387" s="253"/>
      <c r="Y387" s="253"/>
    </row>
    <row r="388" spans="1:25" x14ac:dyDescent="0.15">
      <c r="A388" s="252"/>
      <c r="B388" s="252"/>
      <c r="C388" s="254"/>
      <c r="D388" s="254"/>
      <c r="E388" s="254"/>
      <c r="F388" s="252"/>
      <c r="G388" s="252"/>
      <c r="H388" s="252"/>
      <c r="I388" s="252"/>
      <c r="J388" s="252"/>
      <c r="K388" s="252"/>
      <c r="L388" s="252"/>
      <c r="M388" s="252"/>
      <c r="N388" s="252"/>
      <c r="O388" s="252"/>
      <c r="P388" s="252"/>
      <c r="Q388" s="252"/>
      <c r="R388" s="252"/>
      <c r="S388" s="252"/>
      <c r="T388" s="252"/>
      <c r="U388" s="252"/>
      <c r="V388" s="252"/>
      <c r="W388" s="253" t="str">
        <f t="shared" si="6"/>
        <v/>
      </c>
      <c r="X388" s="253"/>
      <c r="Y388" s="253"/>
    </row>
    <row r="389" spans="1:25" x14ac:dyDescent="0.15">
      <c r="A389" s="252"/>
      <c r="B389" s="252"/>
      <c r="C389" s="254"/>
      <c r="D389" s="254"/>
      <c r="E389" s="254"/>
      <c r="F389" s="252"/>
      <c r="G389" s="252"/>
      <c r="H389" s="252"/>
      <c r="I389" s="252"/>
      <c r="J389" s="252"/>
      <c r="K389" s="252"/>
      <c r="L389" s="252"/>
      <c r="M389" s="252"/>
      <c r="N389" s="252"/>
      <c r="O389" s="252"/>
      <c r="P389" s="252"/>
      <c r="Q389" s="252"/>
      <c r="R389" s="252"/>
      <c r="S389" s="252"/>
      <c r="T389" s="252"/>
      <c r="U389" s="252"/>
      <c r="V389" s="252"/>
      <c r="W389" s="253" t="str">
        <f t="shared" si="6"/>
        <v/>
      </c>
      <c r="X389" s="253"/>
      <c r="Y389" s="253"/>
    </row>
    <row r="390" spans="1:25" x14ac:dyDescent="0.15">
      <c r="A390" s="252"/>
      <c r="B390" s="252"/>
      <c r="C390" s="254"/>
      <c r="D390" s="254"/>
      <c r="E390" s="254"/>
      <c r="F390" s="252"/>
      <c r="G390" s="252"/>
      <c r="H390" s="252"/>
      <c r="I390" s="252"/>
      <c r="J390" s="252"/>
      <c r="K390" s="252"/>
      <c r="L390" s="252"/>
      <c r="M390" s="252"/>
      <c r="N390" s="252"/>
      <c r="O390" s="252"/>
      <c r="P390" s="252"/>
      <c r="Q390" s="252"/>
      <c r="R390" s="252"/>
      <c r="S390" s="252"/>
      <c r="T390" s="252"/>
      <c r="U390" s="252"/>
      <c r="V390" s="252"/>
      <c r="W390" s="253" t="str">
        <f t="shared" si="6"/>
        <v/>
      </c>
      <c r="X390" s="253"/>
      <c r="Y390" s="253"/>
    </row>
    <row r="391" spans="1:25" x14ac:dyDescent="0.15">
      <c r="A391" s="252"/>
      <c r="B391" s="252"/>
      <c r="C391" s="254"/>
      <c r="D391" s="254"/>
      <c r="E391" s="254"/>
      <c r="F391" s="252"/>
      <c r="G391" s="252"/>
      <c r="H391" s="252"/>
      <c r="I391" s="252"/>
      <c r="J391" s="252"/>
      <c r="K391" s="252"/>
      <c r="L391" s="252"/>
      <c r="M391" s="252"/>
      <c r="N391" s="252"/>
      <c r="O391" s="252"/>
      <c r="P391" s="252"/>
      <c r="Q391" s="252"/>
      <c r="R391" s="252"/>
      <c r="S391" s="252"/>
      <c r="T391" s="252"/>
      <c r="U391" s="252"/>
      <c r="V391" s="252"/>
      <c r="W391" s="253" t="str">
        <f t="shared" si="6"/>
        <v/>
      </c>
      <c r="X391" s="253"/>
      <c r="Y391" s="253"/>
    </row>
    <row r="392" spans="1:25" x14ac:dyDescent="0.15">
      <c r="A392" s="255"/>
      <c r="B392" s="255"/>
      <c r="C392" s="256"/>
      <c r="D392" s="256"/>
      <c r="E392" s="256"/>
      <c r="F392" s="255"/>
      <c r="G392" s="255"/>
      <c r="H392" s="255"/>
      <c r="I392" s="255"/>
      <c r="J392" s="255"/>
      <c r="K392" s="255"/>
      <c r="L392" s="255"/>
      <c r="M392" s="255"/>
      <c r="N392" s="255"/>
      <c r="O392" s="255"/>
      <c r="P392" s="255"/>
      <c r="Q392" s="255"/>
      <c r="R392" s="255"/>
      <c r="S392" s="255"/>
      <c r="T392" s="255"/>
      <c r="U392" s="255"/>
      <c r="V392" s="255"/>
      <c r="W392" s="257" t="str">
        <f t="shared" si="6"/>
        <v/>
      </c>
      <c r="X392" s="257"/>
      <c r="Y392" s="257"/>
    </row>
    <row r="393" spans="1:25" ht="15" customHeight="1" x14ac:dyDescent="0.15">
      <c r="A393" s="131"/>
      <c r="B393" s="131"/>
      <c r="C393" s="131"/>
      <c r="D393" s="131"/>
      <c r="E393" s="131"/>
      <c r="F393" s="131"/>
      <c r="G393" s="131"/>
      <c r="H393" s="131"/>
      <c r="I393" s="131"/>
      <c r="J393" s="131"/>
      <c r="K393" s="131"/>
      <c r="L393" s="131"/>
      <c r="M393" s="131"/>
      <c r="N393" s="131"/>
      <c r="O393" s="131"/>
      <c r="P393" s="131"/>
      <c r="Q393" s="131"/>
      <c r="R393" s="131"/>
      <c r="S393" s="130"/>
      <c r="T393" s="130"/>
      <c r="U393" s="130"/>
      <c r="V393" s="130"/>
      <c r="W393" s="130"/>
      <c r="X393" s="130"/>
      <c r="Y393" s="130"/>
    </row>
    <row r="394" spans="1:25" s="26" customFormat="1" ht="16" x14ac:dyDescent="0.2">
      <c r="A394" s="127" t="s">
        <v>106</v>
      </c>
      <c r="B394" s="127"/>
      <c r="C394" s="127"/>
      <c r="D394" s="127"/>
      <c r="E394" s="127"/>
      <c r="F394" s="127"/>
      <c r="G394" s="127"/>
      <c r="H394" s="127"/>
      <c r="I394" s="127"/>
      <c r="J394" s="127"/>
      <c r="K394" s="127"/>
      <c r="L394" s="127"/>
      <c r="M394" s="127"/>
      <c r="N394" s="127"/>
      <c r="O394" s="127"/>
      <c r="P394" s="127"/>
      <c r="Q394" s="127"/>
      <c r="R394" s="27"/>
      <c r="S394" s="130"/>
      <c r="T394" s="130"/>
      <c r="U394" s="130"/>
      <c r="V394" s="130"/>
      <c r="W394" s="130"/>
      <c r="X394" s="130"/>
      <c r="Y394" s="130"/>
    </row>
    <row r="395" spans="1:25" ht="15" customHeight="1" x14ac:dyDescent="0.15">
      <c r="A395" s="251" t="str">
        <f>CONCATENATE("Zusammenfassung Belege Reisespesen Kursteam ",Stammdaten!F20)</f>
        <v xml:space="preserve">Zusammenfassung Belege Reisespesen Kursteam </v>
      </c>
      <c r="B395" s="251"/>
      <c r="C395" s="251"/>
      <c r="D395" s="251"/>
      <c r="E395" s="251"/>
      <c r="F395" s="251"/>
      <c r="G395" s="251"/>
      <c r="H395" s="251"/>
      <c r="I395" s="251"/>
      <c r="J395" s="251"/>
      <c r="K395" s="251"/>
      <c r="L395" s="251"/>
      <c r="M395" s="251"/>
      <c r="N395" s="251"/>
      <c r="O395" s="251"/>
      <c r="P395" s="251"/>
      <c r="Q395" s="251"/>
      <c r="R395" s="251"/>
      <c r="S395" s="130"/>
      <c r="T395" s="130"/>
      <c r="U395" s="130"/>
      <c r="V395" s="130"/>
      <c r="W395" s="130"/>
      <c r="X395" s="130"/>
      <c r="Y395" s="130"/>
    </row>
    <row r="396" spans="1:25" ht="15" customHeight="1" x14ac:dyDescent="0.15">
      <c r="A396" s="131"/>
      <c r="B396" s="131"/>
      <c r="C396" s="131"/>
      <c r="D396" s="131"/>
      <c r="E396" s="131"/>
      <c r="F396" s="131"/>
      <c r="G396" s="131"/>
      <c r="H396" s="131"/>
      <c r="I396" s="131"/>
      <c r="J396" s="131"/>
      <c r="K396" s="131"/>
      <c r="L396" s="131"/>
      <c r="M396" s="131"/>
      <c r="N396" s="131"/>
      <c r="O396" s="131"/>
      <c r="P396" s="131"/>
      <c r="Q396" s="131"/>
      <c r="R396" s="131"/>
      <c r="S396" s="130"/>
      <c r="T396" s="130"/>
      <c r="U396" s="130"/>
      <c r="V396" s="130"/>
      <c r="W396" s="130"/>
      <c r="X396" s="130"/>
      <c r="Y396" s="130"/>
    </row>
    <row r="397" spans="1:25" ht="15" customHeight="1" x14ac:dyDescent="0.15">
      <c r="A397" s="131"/>
      <c r="B397" s="131"/>
      <c r="C397" s="131"/>
      <c r="D397" s="131"/>
      <c r="E397" s="131"/>
      <c r="F397" s="131"/>
      <c r="G397" s="131"/>
      <c r="H397" s="131"/>
      <c r="I397" s="131"/>
      <c r="J397" s="131"/>
      <c r="K397" s="131"/>
      <c r="L397" s="131"/>
      <c r="M397" s="131"/>
      <c r="N397" s="131"/>
      <c r="O397" s="131"/>
      <c r="P397" s="131"/>
      <c r="Q397" s="131"/>
      <c r="R397" s="131"/>
      <c r="S397" s="130"/>
      <c r="T397" s="130"/>
      <c r="U397" s="130"/>
      <c r="V397" s="130"/>
      <c r="W397" s="130"/>
      <c r="X397" s="130"/>
      <c r="Y397" s="130"/>
    </row>
    <row r="398" spans="1:25" ht="15" customHeight="1" x14ac:dyDescent="0.15">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5" customHeight="1" x14ac:dyDescent="0.15">
      <c r="A399" s="22"/>
      <c r="B399" s="22"/>
      <c r="C399" s="22"/>
      <c r="D399" s="22"/>
      <c r="E399" s="22"/>
      <c r="F399" s="22"/>
      <c r="G399" s="22"/>
      <c r="H399" s="22"/>
      <c r="I399" s="22"/>
      <c r="J399" s="258" t="s">
        <v>68</v>
      </c>
      <c r="K399" s="259"/>
      <c r="L399" s="259"/>
      <c r="M399" s="259"/>
      <c r="N399" s="259"/>
      <c r="O399" s="259"/>
      <c r="P399" s="259"/>
      <c r="Q399" s="259"/>
      <c r="R399" s="259"/>
      <c r="S399" s="259"/>
      <c r="T399" s="259"/>
      <c r="U399" s="260" t="s">
        <v>23</v>
      </c>
      <c r="V399" s="260"/>
      <c r="W399" s="266" t="str">
        <f>IF(SUM(T403:V448)=0,"",SUM(T403:V448))</f>
        <v/>
      </c>
      <c r="X399" s="266"/>
      <c r="Y399" s="267"/>
    </row>
    <row r="400" spans="1:25" x14ac:dyDescent="0.15">
      <c r="A400" s="4"/>
      <c r="B400" s="4"/>
      <c r="C400" s="4"/>
      <c r="D400" s="4"/>
      <c r="E400" s="4"/>
      <c r="F400" s="4"/>
      <c r="G400" s="4"/>
      <c r="H400" s="4"/>
      <c r="I400" s="4"/>
      <c r="J400" s="261" t="s">
        <v>56</v>
      </c>
      <c r="K400" s="149"/>
      <c r="L400" s="149"/>
      <c r="M400" s="149"/>
      <c r="N400" s="149"/>
      <c r="O400" s="149"/>
      <c r="P400" s="149"/>
      <c r="Q400" s="149"/>
      <c r="R400" s="149"/>
      <c r="S400" s="149"/>
      <c r="T400" s="149"/>
      <c r="U400" s="230" t="s">
        <v>23</v>
      </c>
      <c r="V400" s="230"/>
      <c r="W400" s="268" t="str">
        <f>IF(W399="","",Budget!$W$16-W399)</f>
        <v/>
      </c>
      <c r="X400" s="269"/>
      <c r="Y400" s="270"/>
    </row>
    <row r="401" spans="1:25" ht="15" x14ac:dyDescent="0.2">
      <c r="A401"/>
      <c r="B401"/>
      <c r="C401"/>
      <c r="D401"/>
      <c r="E401"/>
      <c r="F401"/>
      <c r="G401"/>
      <c r="H401"/>
      <c r="I401"/>
      <c r="J401"/>
      <c r="K401"/>
      <c r="L401"/>
      <c r="M401"/>
      <c r="N401"/>
      <c r="O401"/>
      <c r="P401"/>
      <c r="Q401"/>
      <c r="R401"/>
      <c r="S401"/>
      <c r="T401"/>
      <c r="U401"/>
      <c r="V401"/>
      <c r="W401"/>
      <c r="X401"/>
      <c r="Y401"/>
    </row>
    <row r="402" spans="1:25" x14ac:dyDescent="0.15">
      <c r="A402" s="265" t="s">
        <v>58</v>
      </c>
      <c r="B402" s="265"/>
      <c r="C402" s="265" t="s">
        <v>59</v>
      </c>
      <c r="D402" s="265"/>
      <c r="E402" s="265"/>
      <c r="F402" s="265" t="s">
        <v>57</v>
      </c>
      <c r="G402" s="265"/>
      <c r="H402" s="265"/>
      <c r="I402" s="265"/>
      <c r="J402" s="265"/>
      <c r="K402" s="265"/>
      <c r="L402" s="265"/>
      <c r="M402" s="265"/>
      <c r="N402" s="265"/>
      <c r="O402" s="265"/>
      <c r="P402" s="265"/>
      <c r="Q402" s="265"/>
      <c r="R402" s="265"/>
      <c r="S402" s="265"/>
      <c r="T402" s="265" t="s">
        <v>60</v>
      </c>
      <c r="U402" s="265"/>
      <c r="V402" s="265"/>
      <c r="W402" s="265" t="s">
        <v>61</v>
      </c>
      <c r="X402" s="265"/>
      <c r="Y402" s="265"/>
    </row>
    <row r="403" spans="1:25" x14ac:dyDescent="0.15">
      <c r="A403" s="262"/>
      <c r="B403" s="262"/>
      <c r="C403" s="263"/>
      <c r="D403" s="263"/>
      <c r="E403" s="263"/>
      <c r="F403" s="262"/>
      <c r="G403" s="262"/>
      <c r="H403" s="262"/>
      <c r="I403" s="262"/>
      <c r="J403" s="262"/>
      <c r="K403" s="262"/>
      <c r="L403" s="262"/>
      <c r="M403" s="262"/>
      <c r="N403" s="262"/>
      <c r="O403" s="262"/>
      <c r="P403" s="262"/>
      <c r="Q403" s="262"/>
      <c r="R403" s="262"/>
      <c r="S403" s="262"/>
      <c r="T403" s="262"/>
      <c r="U403" s="262"/>
      <c r="V403" s="262"/>
      <c r="W403" s="264" t="str">
        <f>IF(T403="","",T403)</f>
        <v/>
      </c>
      <c r="X403" s="264"/>
      <c r="Y403" s="264"/>
    </row>
    <row r="404" spans="1:25" x14ac:dyDescent="0.15">
      <c r="A404" s="252"/>
      <c r="B404" s="252"/>
      <c r="C404" s="254"/>
      <c r="D404" s="254"/>
      <c r="E404" s="254"/>
      <c r="F404" s="252"/>
      <c r="G404" s="252"/>
      <c r="H404" s="252"/>
      <c r="I404" s="252"/>
      <c r="J404" s="252"/>
      <c r="K404" s="252"/>
      <c r="L404" s="252"/>
      <c r="M404" s="252"/>
      <c r="N404" s="252"/>
      <c r="O404" s="252"/>
      <c r="P404" s="252"/>
      <c r="Q404" s="252"/>
      <c r="R404" s="252"/>
      <c r="S404" s="252"/>
      <c r="T404" s="252"/>
      <c r="U404" s="252"/>
      <c r="V404" s="252"/>
      <c r="W404" s="253" t="str">
        <f>IF(OR(W403="",T404=""),"",W403+T404)</f>
        <v/>
      </c>
      <c r="X404" s="253"/>
      <c r="Y404" s="253"/>
    </row>
    <row r="405" spans="1:25" x14ac:dyDescent="0.15">
      <c r="A405" s="252"/>
      <c r="B405" s="252"/>
      <c r="C405" s="254"/>
      <c r="D405" s="254"/>
      <c r="E405" s="254"/>
      <c r="F405" s="252"/>
      <c r="G405" s="252"/>
      <c r="H405" s="252"/>
      <c r="I405" s="252"/>
      <c r="J405" s="252"/>
      <c r="K405" s="252"/>
      <c r="L405" s="252"/>
      <c r="M405" s="252"/>
      <c r="N405" s="252"/>
      <c r="O405" s="252"/>
      <c r="P405" s="252"/>
      <c r="Q405" s="252"/>
      <c r="R405" s="252"/>
      <c r="S405" s="252"/>
      <c r="T405" s="252"/>
      <c r="U405" s="252"/>
      <c r="V405" s="252"/>
      <c r="W405" s="253" t="str">
        <f t="shared" ref="W405:W448" si="7">IF(OR(W404="",T405=""),"",W404+T405)</f>
        <v/>
      </c>
      <c r="X405" s="253"/>
      <c r="Y405" s="253"/>
    </row>
    <row r="406" spans="1:25" x14ac:dyDescent="0.15">
      <c r="A406" s="252"/>
      <c r="B406" s="252"/>
      <c r="C406" s="254"/>
      <c r="D406" s="254"/>
      <c r="E406" s="254"/>
      <c r="F406" s="252"/>
      <c r="G406" s="252"/>
      <c r="H406" s="252"/>
      <c r="I406" s="252"/>
      <c r="J406" s="252"/>
      <c r="K406" s="252"/>
      <c r="L406" s="252"/>
      <c r="M406" s="252"/>
      <c r="N406" s="252"/>
      <c r="O406" s="252"/>
      <c r="P406" s="252"/>
      <c r="Q406" s="252"/>
      <c r="R406" s="252"/>
      <c r="S406" s="252"/>
      <c r="T406" s="252"/>
      <c r="U406" s="252"/>
      <c r="V406" s="252"/>
      <c r="W406" s="253" t="str">
        <f t="shared" si="7"/>
        <v/>
      </c>
      <c r="X406" s="253"/>
      <c r="Y406" s="253"/>
    </row>
    <row r="407" spans="1:25" x14ac:dyDescent="0.15">
      <c r="A407" s="252"/>
      <c r="B407" s="252"/>
      <c r="C407" s="254"/>
      <c r="D407" s="254"/>
      <c r="E407" s="254"/>
      <c r="F407" s="252"/>
      <c r="G407" s="252"/>
      <c r="H407" s="252"/>
      <c r="I407" s="252"/>
      <c r="J407" s="252"/>
      <c r="K407" s="252"/>
      <c r="L407" s="252"/>
      <c r="M407" s="252"/>
      <c r="N407" s="252"/>
      <c r="O407" s="252"/>
      <c r="P407" s="252"/>
      <c r="Q407" s="252"/>
      <c r="R407" s="252"/>
      <c r="S407" s="252"/>
      <c r="T407" s="252"/>
      <c r="U407" s="252"/>
      <c r="V407" s="252"/>
      <c r="W407" s="253" t="str">
        <f t="shared" si="7"/>
        <v/>
      </c>
      <c r="X407" s="253"/>
      <c r="Y407" s="253"/>
    </row>
    <row r="408" spans="1:25" x14ac:dyDescent="0.15">
      <c r="A408" s="252"/>
      <c r="B408" s="252"/>
      <c r="C408" s="254"/>
      <c r="D408" s="254"/>
      <c r="E408" s="254"/>
      <c r="F408" s="252"/>
      <c r="G408" s="252"/>
      <c r="H408" s="252"/>
      <c r="I408" s="252"/>
      <c r="J408" s="252"/>
      <c r="K408" s="252"/>
      <c r="L408" s="252"/>
      <c r="M408" s="252"/>
      <c r="N408" s="252"/>
      <c r="O408" s="252"/>
      <c r="P408" s="252"/>
      <c r="Q408" s="252"/>
      <c r="R408" s="252"/>
      <c r="S408" s="252"/>
      <c r="T408" s="252"/>
      <c r="U408" s="252"/>
      <c r="V408" s="252"/>
      <c r="W408" s="253" t="str">
        <f t="shared" si="7"/>
        <v/>
      </c>
      <c r="X408" s="253"/>
      <c r="Y408" s="253"/>
    </row>
    <row r="409" spans="1:25" x14ac:dyDescent="0.15">
      <c r="A409" s="252"/>
      <c r="B409" s="252"/>
      <c r="C409" s="254"/>
      <c r="D409" s="254"/>
      <c r="E409" s="254"/>
      <c r="F409" s="252"/>
      <c r="G409" s="252"/>
      <c r="H409" s="252"/>
      <c r="I409" s="252"/>
      <c r="J409" s="252"/>
      <c r="K409" s="252"/>
      <c r="L409" s="252"/>
      <c r="M409" s="252"/>
      <c r="N409" s="252"/>
      <c r="O409" s="252"/>
      <c r="P409" s="252"/>
      <c r="Q409" s="252"/>
      <c r="R409" s="252"/>
      <c r="S409" s="252"/>
      <c r="T409" s="252"/>
      <c r="U409" s="252"/>
      <c r="V409" s="252"/>
      <c r="W409" s="253" t="str">
        <f t="shared" si="7"/>
        <v/>
      </c>
      <c r="X409" s="253"/>
      <c r="Y409" s="253"/>
    </row>
    <row r="410" spans="1:25" x14ac:dyDescent="0.15">
      <c r="A410" s="252"/>
      <c r="B410" s="252"/>
      <c r="C410" s="254"/>
      <c r="D410" s="254"/>
      <c r="E410" s="254"/>
      <c r="F410" s="252"/>
      <c r="G410" s="252"/>
      <c r="H410" s="252"/>
      <c r="I410" s="252"/>
      <c r="J410" s="252"/>
      <c r="K410" s="252"/>
      <c r="L410" s="252"/>
      <c r="M410" s="252"/>
      <c r="N410" s="252"/>
      <c r="O410" s="252"/>
      <c r="P410" s="252"/>
      <c r="Q410" s="252"/>
      <c r="R410" s="252"/>
      <c r="S410" s="252"/>
      <c r="T410" s="252"/>
      <c r="U410" s="252"/>
      <c r="V410" s="252"/>
      <c r="W410" s="253" t="str">
        <f t="shared" si="7"/>
        <v/>
      </c>
      <c r="X410" s="253"/>
      <c r="Y410" s="253"/>
    </row>
    <row r="411" spans="1:25" x14ac:dyDescent="0.15">
      <c r="A411" s="252"/>
      <c r="B411" s="252"/>
      <c r="C411" s="254"/>
      <c r="D411" s="254"/>
      <c r="E411" s="254"/>
      <c r="F411" s="252"/>
      <c r="G411" s="252"/>
      <c r="H411" s="252"/>
      <c r="I411" s="252"/>
      <c r="J411" s="252"/>
      <c r="K411" s="252"/>
      <c r="L411" s="252"/>
      <c r="M411" s="252"/>
      <c r="N411" s="252"/>
      <c r="O411" s="252"/>
      <c r="P411" s="252"/>
      <c r="Q411" s="252"/>
      <c r="R411" s="252"/>
      <c r="S411" s="252"/>
      <c r="T411" s="252"/>
      <c r="U411" s="252"/>
      <c r="V411" s="252"/>
      <c r="W411" s="253" t="str">
        <f t="shared" si="7"/>
        <v/>
      </c>
      <c r="X411" s="253"/>
      <c r="Y411" s="253"/>
    </row>
    <row r="412" spans="1:25" x14ac:dyDescent="0.15">
      <c r="A412" s="252"/>
      <c r="B412" s="252"/>
      <c r="C412" s="254"/>
      <c r="D412" s="254"/>
      <c r="E412" s="254"/>
      <c r="F412" s="252"/>
      <c r="G412" s="252"/>
      <c r="H412" s="252"/>
      <c r="I412" s="252"/>
      <c r="J412" s="252"/>
      <c r="K412" s="252"/>
      <c r="L412" s="252"/>
      <c r="M412" s="252"/>
      <c r="N412" s="252"/>
      <c r="O412" s="252"/>
      <c r="P412" s="252"/>
      <c r="Q412" s="252"/>
      <c r="R412" s="252"/>
      <c r="S412" s="252"/>
      <c r="T412" s="252"/>
      <c r="U412" s="252"/>
      <c r="V412" s="252"/>
      <c r="W412" s="253" t="str">
        <f t="shared" si="7"/>
        <v/>
      </c>
      <c r="X412" s="253"/>
      <c r="Y412" s="253"/>
    </row>
    <row r="413" spans="1:25" x14ac:dyDescent="0.15">
      <c r="A413" s="252"/>
      <c r="B413" s="252"/>
      <c r="C413" s="254"/>
      <c r="D413" s="254"/>
      <c r="E413" s="254"/>
      <c r="F413" s="252"/>
      <c r="G413" s="252"/>
      <c r="H413" s="252"/>
      <c r="I413" s="252"/>
      <c r="J413" s="252"/>
      <c r="K413" s="252"/>
      <c r="L413" s="252"/>
      <c r="M413" s="252"/>
      <c r="N413" s="252"/>
      <c r="O413" s="252"/>
      <c r="P413" s="252"/>
      <c r="Q413" s="252"/>
      <c r="R413" s="252"/>
      <c r="S413" s="252"/>
      <c r="T413" s="252"/>
      <c r="U413" s="252"/>
      <c r="V413" s="252"/>
      <c r="W413" s="253" t="str">
        <f t="shared" si="7"/>
        <v/>
      </c>
      <c r="X413" s="253"/>
      <c r="Y413" s="253"/>
    </row>
    <row r="414" spans="1:25" x14ac:dyDescent="0.15">
      <c r="A414" s="252"/>
      <c r="B414" s="252"/>
      <c r="C414" s="254"/>
      <c r="D414" s="254"/>
      <c r="E414" s="254"/>
      <c r="F414" s="252"/>
      <c r="G414" s="252"/>
      <c r="H414" s="252"/>
      <c r="I414" s="252"/>
      <c r="J414" s="252"/>
      <c r="K414" s="252"/>
      <c r="L414" s="252"/>
      <c r="M414" s="252"/>
      <c r="N414" s="252"/>
      <c r="O414" s="252"/>
      <c r="P414" s="252"/>
      <c r="Q414" s="252"/>
      <c r="R414" s="252"/>
      <c r="S414" s="252"/>
      <c r="T414" s="252"/>
      <c r="U414" s="252"/>
      <c r="V414" s="252"/>
      <c r="W414" s="253" t="str">
        <f t="shared" si="7"/>
        <v/>
      </c>
      <c r="X414" s="253"/>
      <c r="Y414" s="253"/>
    </row>
    <row r="415" spans="1:25" x14ac:dyDescent="0.15">
      <c r="A415" s="252"/>
      <c r="B415" s="252"/>
      <c r="C415" s="254"/>
      <c r="D415" s="254"/>
      <c r="E415" s="254"/>
      <c r="F415" s="252"/>
      <c r="G415" s="252"/>
      <c r="H415" s="252"/>
      <c r="I415" s="252"/>
      <c r="J415" s="252"/>
      <c r="K415" s="252"/>
      <c r="L415" s="252"/>
      <c r="M415" s="252"/>
      <c r="N415" s="252"/>
      <c r="O415" s="252"/>
      <c r="P415" s="252"/>
      <c r="Q415" s="252"/>
      <c r="R415" s="252"/>
      <c r="S415" s="252"/>
      <c r="T415" s="252"/>
      <c r="U415" s="252"/>
      <c r="V415" s="252"/>
      <c r="W415" s="253" t="str">
        <f t="shared" si="7"/>
        <v/>
      </c>
      <c r="X415" s="253"/>
      <c r="Y415" s="253"/>
    </row>
    <row r="416" spans="1:25" x14ac:dyDescent="0.15">
      <c r="A416" s="252"/>
      <c r="B416" s="252"/>
      <c r="C416" s="254"/>
      <c r="D416" s="254"/>
      <c r="E416" s="254"/>
      <c r="F416" s="252"/>
      <c r="G416" s="252"/>
      <c r="H416" s="252"/>
      <c r="I416" s="252"/>
      <c r="J416" s="252"/>
      <c r="K416" s="252"/>
      <c r="L416" s="252"/>
      <c r="M416" s="252"/>
      <c r="N416" s="252"/>
      <c r="O416" s="252"/>
      <c r="P416" s="252"/>
      <c r="Q416" s="252"/>
      <c r="R416" s="252"/>
      <c r="S416" s="252"/>
      <c r="T416" s="252"/>
      <c r="U416" s="252"/>
      <c r="V416" s="252"/>
      <c r="W416" s="253" t="str">
        <f t="shared" si="7"/>
        <v/>
      </c>
      <c r="X416" s="253"/>
      <c r="Y416" s="253"/>
    </row>
    <row r="417" spans="1:25" x14ac:dyDescent="0.15">
      <c r="A417" s="252"/>
      <c r="B417" s="252"/>
      <c r="C417" s="254"/>
      <c r="D417" s="254"/>
      <c r="E417" s="254"/>
      <c r="F417" s="252"/>
      <c r="G417" s="252"/>
      <c r="H417" s="252"/>
      <c r="I417" s="252"/>
      <c r="J417" s="252"/>
      <c r="K417" s="252"/>
      <c r="L417" s="252"/>
      <c r="M417" s="252"/>
      <c r="N417" s="252"/>
      <c r="O417" s="252"/>
      <c r="P417" s="252"/>
      <c r="Q417" s="252"/>
      <c r="R417" s="252"/>
      <c r="S417" s="252"/>
      <c r="T417" s="252"/>
      <c r="U417" s="252"/>
      <c r="V417" s="252"/>
      <c r="W417" s="253" t="str">
        <f t="shared" si="7"/>
        <v/>
      </c>
      <c r="X417" s="253"/>
      <c r="Y417" s="253"/>
    </row>
    <row r="418" spans="1:25" x14ac:dyDescent="0.15">
      <c r="A418" s="252"/>
      <c r="B418" s="252"/>
      <c r="C418" s="254"/>
      <c r="D418" s="254"/>
      <c r="E418" s="254"/>
      <c r="F418" s="252"/>
      <c r="G418" s="252"/>
      <c r="H418" s="252"/>
      <c r="I418" s="252"/>
      <c r="J418" s="252"/>
      <c r="K418" s="252"/>
      <c r="L418" s="252"/>
      <c r="M418" s="252"/>
      <c r="N418" s="252"/>
      <c r="O418" s="252"/>
      <c r="P418" s="252"/>
      <c r="Q418" s="252"/>
      <c r="R418" s="252"/>
      <c r="S418" s="252"/>
      <c r="T418" s="252"/>
      <c r="U418" s="252"/>
      <c r="V418" s="252"/>
      <c r="W418" s="253" t="str">
        <f t="shared" si="7"/>
        <v/>
      </c>
      <c r="X418" s="253"/>
      <c r="Y418" s="253"/>
    </row>
    <row r="419" spans="1:25" x14ac:dyDescent="0.15">
      <c r="A419" s="252"/>
      <c r="B419" s="252"/>
      <c r="C419" s="254"/>
      <c r="D419" s="254"/>
      <c r="E419" s="254"/>
      <c r="F419" s="252"/>
      <c r="G419" s="252"/>
      <c r="H419" s="252"/>
      <c r="I419" s="252"/>
      <c r="J419" s="252"/>
      <c r="K419" s="252"/>
      <c r="L419" s="252"/>
      <c r="M419" s="252"/>
      <c r="N419" s="252"/>
      <c r="O419" s="252"/>
      <c r="P419" s="252"/>
      <c r="Q419" s="252"/>
      <c r="R419" s="252"/>
      <c r="S419" s="252"/>
      <c r="T419" s="252"/>
      <c r="U419" s="252"/>
      <c r="V419" s="252"/>
      <c r="W419" s="253" t="str">
        <f t="shared" si="7"/>
        <v/>
      </c>
      <c r="X419" s="253"/>
      <c r="Y419" s="253"/>
    </row>
    <row r="420" spans="1:25" x14ac:dyDescent="0.15">
      <c r="A420" s="252"/>
      <c r="B420" s="252"/>
      <c r="C420" s="254"/>
      <c r="D420" s="254"/>
      <c r="E420" s="254"/>
      <c r="F420" s="252"/>
      <c r="G420" s="252"/>
      <c r="H420" s="252"/>
      <c r="I420" s="252"/>
      <c r="J420" s="252"/>
      <c r="K420" s="252"/>
      <c r="L420" s="252"/>
      <c r="M420" s="252"/>
      <c r="N420" s="252"/>
      <c r="O420" s="252"/>
      <c r="P420" s="252"/>
      <c r="Q420" s="252"/>
      <c r="R420" s="252"/>
      <c r="S420" s="252"/>
      <c r="T420" s="252"/>
      <c r="U420" s="252"/>
      <c r="V420" s="252"/>
      <c r="W420" s="253" t="str">
        <f t="shared" si="7"/>
        <v/>
      </c>
      <c r="X420" s="253"/>
      <c r="Y420" s="253"/>
    </row>
    <row r="421" spans="1:25" x14ac:dyDescent="0.15">
      <c r="A421" s="252"/>
      <c r="B421" s="252"/>
      <c r="C421" s="254"/>
      <c r="D421" s="254"/>
      <c r="E421" s="254"/>
      <c r="F421" s="252"/>
      <c r="G421" s="252"/>
      <c r="H421" s="252"/>
      <c r="I421" s="252"/>
      <c r="J421" s="252"/>
      <c r="K421" s="252"/>
      <c r="L421" s="252"/>
      <c r="M421" s="252"/>
      <c r="N421" s="252"/>
      <c r="O421" s="252"/>
      <c r="P421" s="252"/>
      <c r="Q421" s="252"/>
      <c r="R421" s="252"/>
      <c r="S421" s="252"/>
      <c r="T421" s="252"/>
      <c r="U421" s="252"/>
      <c r="V421" s="252"/>
      <c r="W421" s="253" t="str">
        <f t="shared" si="7"/>
        <v/>
      </c>
      <c r="X421" s="253"/>
      <c r="Y421" s="253"/>
    </row>
    <row r="422" spans="1:25" x14ac:dyDescent="0.15">
      <c r="A422" s="252"/>
      <c r="B422" s="252"/>
      <c r="C422" s="254"/>
      <c r="D422" s="254"/>
      <c r="E422" s="254"/>
      <c r="F422" s="252"/>
      <c r="G422" s="252"/>
      <c r="H422" s="252"/>
      <c r="I422" s="252"/>
      <c r="J422" s="252"/>
      <c r="K422" s="252"/>
      <c r="L422" s="252"/>
      <c r="M422" s="252"/>
      <c r="N422" s="252"/>
      <c r="O422" s="252"/>
      <c r="P422" s="252"/>
      <c r="Q422" s="252"/>
      <c r="R422" s="252"/>
      <c r="S422" s="252"/>
      <c r="T422" s="252"/>
      <c r="U422" s="252"/>
      <c r="V422" s="252"/>
      <c r="W422" s="253" t="str">
        <f t="shared" si="7"/>
        <v/>
      </c>
      <c r="X422" s="253"/>
      <c r="Y422" s="253"/>
    </row>
    <row r="423" spans="1:25" x14ac:dyDescent="0.15">
      <c r="A423" s="252"/>
      <c r="B423" s="252"/>
      <c r="C423" s="254"/>
      <c r="D423" s="254"/>
      <c r="E423" s="254"/>
      <c r="F423" s="252"/>
      <c r="G423" s="252"/>
      <c r="H423" s="252"/>
      <c r="I423" s="252"/>
      <c r="J423" s="252"/>
      <c r="K423" s="252"/>
      <c r="L423" s="252"/>
      <c r="M423" s="252"/>
      <c r="N423" s="252"/>
      <c r="O423" s="252"/>
      <c r="P423" s="252"/>
      <c r="Q423" s="252"/>
      <c r="R423" s="252"/>
      <c r="S423" s="252"/>
      <c r="T423" s="252"/>
      <c r="U423" s="252"/>
      <c r="V423" s="252"/>
      <c r="W423" s="253" t="str">
        <f t="shared" si="7"/>
        <v/>
      </c>
      <c r="X423" s="253"/>
      <c r="Y423" s="253"/>
    </row>
    <row r="424" spans="1:25" x14ac:dyDescent="0.15">
      <c r="A424" s="252"/>
      <c r="B424" s="252"/>
      <c r="C424" s="254"/>
      <c r="D424" s="254"/>
      <c r="E424" s="254"/>
      <c r="F424" s="252"/>
      <c r="G424" s="252"/>
      <c r="H424" s="252"/>
      <c r="I424" s="252"/>
      <c r="J424" s="252"/>
      <c r="K424" s="252"/>
      <c r="L424" s="252"/>
      <c r="M424" s="252"/>
      <c r="N424" s="252"/>
      <c r="O424" s="252"/>
      <c r="P424" s="252"/>
      <c r="Q424" s="252"/>
      <c r="R424" s="252"/>
      <c r="S424" s="252"/>
      <c r="T424" s="252"/>
      <c r="U424" s="252"/>
      <c r="V424" s="252"/>
      <c r="W424" s="253" t="str">
        <f t="shared" si="7"/>
        <v/>
      </c>
      <c r="X424" s="253"/>
      <c r="Y424" s="253"/>
    </row>
    <row r="425" spans="1:25" x14ac:dyDescent="0.15">
      <c r="A425" s="252"/>
      <c r="B425" s="252"/>
      <c r="C425" s="254"/>
      <c r="D425" s="254"/>
      <c r="E425" s="254"/>
      <c r="F425" s="252"/>
      <c r="G425" s="252"/>
      <c r="H425" s="252"/>
      <c r="I425" s="252"/>
      <c r="J425" s="252"/>
      <c r="K425" s="252"/>
      <c r="L425" s="252"/>
      <c r="M425" s="252"/>
      <c r="N425" s="252"/>
      <c r="O425" s="252"/>
      <c r="P425" s="252"/>
      <c r="Q425" s="252"/>
      <c r="R425" s="252"/>
      <c r="S425" s="252"/>
      <c r="T425" s="252"/>
      <c r="U425" s="252"/>
      <c r="V425" s="252"/>
      <c r="W425" s="253" t="str">
        <f t="shared" si="7"/>
        <v/>
      </c>
      <c r="X425" s="253"/>
      <c r="Y425" s="253"/>
    </row>
    <row r="426" spans="1:25" x14ac:dyDescent="0.15">
      <c r="A426" s="252"/>
      <c r="B426" s="252"/>
      <c r="C426" s="254"/>
      <c r="D426" s="254"/>
      <c r="E426" s="254"/>
      <c r="F426" s="252"/>
      <c r="G426" s="252"/>
      <c r="H426" s="252"/>
      <c r="I426" s="252"/>
      <c r="J426" s="252"/>
      <c r="K426" s="252"/>
      <c r="L426" s="252"/>
      <c r="M426" s="252"/>
      <c r="N426" s="252"/>
      <c r="O426" s="252"/>
      <c r="P426" s="252"/>
      <c r="Q426" s="252"/>
      <c r="R426" s="252"/>
      <c r="S426" s="252"/>
      <c r="T426" s="252"/>
      <c r="U426" s="252"/>
      <c r="V426" s="252"/>
      <c r="W426" s="253" t="str">
        <f t="shared" si="7"/>
        <v/>
      </c>
      <c r="X426" s="253"/>
      <c r="Y426" s="253"/>
    </row>
    <row r="427" spans="1:25" x14ac:dyDescent="0.15">
      <c r="A427" s="252"/>
      <c r="B427" s="252"/>
      <c r="C427" s="254"/>
      <c r="D427" s="254"/>
      <c r="E427" s="254"/>
      <c r="F427" s="252"/>
      <c r="G427" s="252"/>
      <c r="H427" s="252"/>
      <c r="I427" s="252"/>
      <c r="J427" s="252"/>
      <c r="K427" s="252"/>
      <c r="L427" s="252"/>
      <c r="M427" s="252"/>
      <c r="N427" s="252"/>
      <c r="O427" s="252"/>
      <c r="P427" s="252"/>
      <c r="Q427" s="252"/>
      <c r="R427" s="252"/>
      <c r="S427" s="252"/>
      <c r="T427" s="252"/>
      <c r="U427" s="252"/>
      <c r="V427" s="252"/>
      <c r="W427" s="253" t="str">
        <f t="shared" si="7"/>
        <v/>
      </c>
      <c r="X427" s="253"/>
      <c r="Y427" s="253"/>
    </row>
    <row r="428" spans="1:25" x14ac:dyDescent="0.15">
      <c r="A428" s="252"/>
      <c r="B428" s="252"/>
      <c r="C428" s="254"/>
      <c r="D428" s="254"/>
      <c r="E428" s="254"/>
      <c r="F428" s="252"/>
      <c r="G428" s="252"/>
      <c r="H428" s="252"/>
      <c r="I428" s="252"/>
      <c r="J428" s="252"/>
      <c r="K428" s="252"/>
      <c r="L428" s="252"/>
      <c r="M428" s="252"/>
      <c r="N428" s="252"/>
      <c r="O428" s="252"/>
      <c r="P428" s="252"/>
      <c r="Q428" s="252"/>
      <c r="R428" s="252"/>
      <c r="S428" s="252"/>
      <c r="T428" s="252"/>
      <c r="U428" s="252"/>
      <c r="V428" s="252"/>
      <c r="W428" s="253" t="str">
        <f t="shared" si="7"/>
        <v/>
      </c>
      <c r="X428" s="253"/>
      <c r="Y428" s="253"/>
    </row>
    <row r="429" spans="1:25" x14ac:dyDescent="0.15">
      <c r="A429" s="252"/>
      <c r="B429" s="252"/>
      <c r="C429" s="254"/>
      <c r="D429" s="254"/>
      <c r="E429" s="254"/>
      <c r="F429" s="252"/>
      <c r="G429" s="252"/>
      <c r="H429" s="252"/>
      <c r="I429" s="252"/>
      <c r="J429" s="252"/>
      <c r="K429" s="252"/>
      <c r="L429" s="252"/>
      <c r="M429" s="252"/>
      <c r="N429" s="252"/>
      <c r="O429" s="252"/>
      <c r="P429" s="252"/>
      <c r="Q429" s="252"/>
      <c r="R429" s="252"/>
      <c r="S429" s="252"/>
      <c r="T429" s="252"/>
      <c r="U429" s="252"/>
      <c r="V429" s="252"/>
      <c r="W429" s="253" t="str">
        <f t="shared" si="7"/>
        <v/>
      </c>
      <c r="X429" s="253"/>
      <c r="Y429" s="253"/>
    </row>
    <row r="430" spans="1:25" x14ac:dyDescent="0.15">
      <c r="A430" s="252"/>
      <c r="B430" s="252"/>
      <c r="C430" s="254"/>
      <c r="D430" s="254"/>
      <c r="E430" s="254"/>
      <c r="F430" s="252"/>
      <c r="G430" s="252"/>
      <c r="H430" s="252"/>
      <c r="I430" s="252"/>
      <c r="J430" s="252"/>
      <c r="K430" s="252"/>
      <c r="L430" s="252"/>
      <c r="M430" s="252"/>
      <c r="N430" s="252"/>
      <c r="O430" s="252"/>
      <c r="P430" s="252"/>
      <c r="Q430" s="252"/>
      <c r="R430" s="252"/>
      <c r="S430" s="252"/>
      <c r="T430" s="252"/>
      <c r="U430" s="252"/>
      <c r="V430" s="252"/>
      <c r="W430" s="253" t="str">
        <f t="shared" si="7"/>
        <v/>
      </c>
      <c r="X430" s="253"/>
      <c r="Y430" s="253"/>
    </row>
    <row r="431" spans="1:25" x14ac:dyDescent="0.15">
      <c r="A431" s="252"/>
      <c r="B431" s="252"/>
      <c r="C431" s="254"/>
      <c r="D431" s="254"/>
      <c r="E431" s="254"/>
      <c r="F431" s="252"/>
      <c r="G431" s="252"/>
      <c r="H431" s="252"/>
      <c r="I431" s="252"/>
      <c r="J431" s="252"/>
      <c r="K431" s="252"/>
      <c r="L431" s="252"/>
      <c r="M431" s="252"/>
      <c r="N431" s="252"/>
      <c r="O431" s="252"/>
      <c r="P431" s="252"/>
      <c r="Q431" s="252"/>
      <c r="R431" s="252"/>
      <c r="S431" s="252"/>
      <c r="T431" s="252"/>
      <c r="U431" s="252"/>
      <c r="V431" s="252"/>
      <c r="W431" s="253" t="str">
        <f t="shared" si="7"/>
        <v/>
      </c>
      <c r="X431" s="253"/>
      <c r="Y431" s="253"/>
    </row>
    <row r="432" spans="1:25" x14ac:dyDescent="0.15">
      <c r="A432" s="252"/>
      <c r="B432" s="252"/>
      <c r="C432" s="254"/>
      <c r="D432" s="254"/>
      <c r="E432" s="254"/>
      <c r="F432" s="252"/>
      <c r="G432" s="252"/>
      <c r="H432" s="252"/>
      <c r="I432" s="252"/>
      <c r="J432" s="252"/>
      <c r="K432" s="252"/>
      <c r="L432" s="252"/>
      <c r="M432" s="252"/>
      <c r="N432" s="252"/>
      <c r="O432" s="252"/>
      <c r="P432" s="252"/>
      <c r="Q432" s="252"/>
      <c r="R432" s="252"/>
      <c r="S432" s="252"/>
      <c r="T432" s="252"/>
      <c r="U432" s="252"/>
      <c r="V432" s="252"/>
      <c r="W432" s="253" t="str">
        <f t="shared" si="7"/>
        <v/>
      </c>
      <c r="X432" s="253"/>
      <c r="Y432" s="253"/>
    </row>
    <row r="433" spans="1:25" x14ac:dyDescent="0.15">
      <c r="A433" s="252"/>
      <c r="B433" s="252"/>
      <c r="C433" s="254"/>
      <c r="D433" s="254"/>
      <c r="E433" s="254"/>
      <c r="F433" s="252"/>
      <c r="G433" s="252"/>
      <c r="H433" s="252"/>
      <c r="I433" s="252"/>
      <c r="J433" s="252"/>
      <c r="K433" s="252"/>
      <c r="L433" s="252"/>
      <c r="M433" s="252"/>
      <c r="N433" s="252"/>
      <c r="O433" s="252"/>
      <c r="P433" s="252"/>
      <c r="Q433" s="252"/>
      <c r="R433" s="252"/>
      <c r="S433" s="252"/>
      <c r="T433" s="252"/>
      <c r="U433" s="252"/>
      <c r="V433" s="252"/>
      <c r="W433" s="253" t="str">
        <f t="shared" si="7"/>
        <v/>
      </c>
      <c r="X433" s="253"/>
      <c r="Y433" s="253"/>
    </row>
    <row r="434" spans="1:25" x14ac:dyDescent="0.15">
      <c r="A434" s="252"/>
      <c r="B434" s="252"/>
      <c r="C434" s="254"/>
      <c r="D434" s="254"/>
      <c r="E434" s="254"/>
      <c r="F434" s="252"/>
      <c r="G434" s="252"/>
      <c r="H434" s="252"/>
      <c r="I434" s="252"/>
      <c r="J434" s="252"/>
      <c r="K434" s="252"/>
      <c r="L434" s="252"/>
      <c r="M434" s="252"/>
      <c r="N434" s="252"/>
      <c r="O434" s="252"/>
      <c r="P434" s="252"/>
      <c r="Q434" s="252"/>
      <c r="R434" s="252"/>
      <c r="S434" s="252"/>
      <c r="T434" s="252"/>
      <c r="U434" s="252"/>
      <c r="V434" s="252"/>
      <c r="W434" s="253" t="str">
        <f t="shared" si="7"/>
        <v/>
      </c>
      <c r="X434" s="253"/>
      <c r="Y434" s="253"/>
    </row>
    <row r="435" spans="1:25" x14ac:dyDescent="0.15">
      <c r="A435" s="252"/>
      <c r="B435" s="252"/>
      <c r="C435" s="254"/>
      <c r="D435" s="254"/>
      <c r="E435" s="254"/>
      <c r="F435" s="252"/>
      <c r="G435" s="252"/>
      <c r="H435" s="252"/>
      <c r="I435" s="252"/>
      <c r="J435" s="252"/>
      <c r="K435" s="252"/>
      <c r="L435" s="252"/>
      <c r="M435" s="252"/>
      <c r="N435" s="252"/>
      <c r="O435" s="252"/>
      <c r="P435" s="252"/>
      <c r="Q435" s="252"/>
      <c r="R435" s="252"/>
      <c r="S435" s="252"/>
      <c r="T435" s="252"/>
      <c r="U435" s="252"/>
      <c r="V435" s="252"/>
      <c r="W435" s="253" t="str">
        <f t="shared" si="7"/>
        <v/>
      </c>
      <c r="X435" s="253"/>
      <c r="Y435" s="253"/>
    </row>
    <row r="436" spans="1:25" x14ac:dyDescent="0.15">
      <c r="A436" s="252"/>
      <c r="B436" s="252"/>
      <c r="C436" s="254"/>
      <c r="D436" s="254"/>
      <c r="E436" s="254"/>
      <c r="F436" s="252"/>
      <c r="G436" s="252"/>
      <c r="H436" s="252"/>
      <c r="I436" s="252"/>
      <c r="J436" s="252"/>
      <c r="K436" s="252"/>
      <c r="L436" s="252"/>
      <c r="M436" s="252"/>
      <c r="N436" s="252"/>
      <c r="O436" s="252"/>
      <c r="P436" s="252"/>
      <c r="Q436" s="252"/>
      <c r="R436" s="252"/>
      <c r="S436" s="252"/>
      <c r="T436" s="252"/>
      <c r="U436" s="252"/>
      <c r="V436" s="252"/>
      <c r="W436" s="253" t="str">
        <f t="shared" si="7"/>
        <v/>
      </c>
      <c r="X436" s="253"/>
      <c r="Y436" s="253"/>
    </row>
    <row r="437" spans="1:25" x14ac:dyDescent="0.15">
      <c r="A437" s="252"/>
      <c r="B437" s="252"/>
      <c r="C437" s="254"/>
      <c r="D437" s="254"/>
      <c r="E437" s="254"/>
      <c r="F437" s="252"/>
      <c r="G437" s="252"/>
      <c r="H437" s="252"/>
      <c r="I437" s="252"/>
      <c r="J437" s="252"/>
      <c r="K437" s="252"/>
      <c r="L437" s="252"/>
      <c r="M437" s="252"/>
      <c r="N437" s="252"/>
      <c r="O437" s="252"/>
      <c r="P437" s="252"/>
      <c r="Q437" s="252"/>
      <c r="R437" s="252"/>
      <c r="S437" s="252"/>
      <c r="T437" s="252"/>
      <c r="U437" s="252"/>
      <c r="V437" s="252"/>
      <c r="W437" s="253" t="str">
        <f t="shared" si="7"/>
        <v/>
      </c>
      <c r="X437" s="253"/>
      <c r="Y437" s="253"/>
    </row>
    <row r="438" spans="1:25" x14ac:dyDescent="0.15">
      <c r="A438" s="252"/>
      <c r="B438" s="252"/>
      <c r="C438" s="254"/>
      <c r="D438" s="254"/>
      <c r="E438" s="254"/>
      <c r="F438" s="252"/>
      <c r="G438" s="252"/>
      <c r="H438" s="252"/>
      <c r="I438" s="252"/>
      <c r="J438" s="252"/>
      <c r="K438" s="252"/>
      <c r="L438" s="252"/>
      <c r="M438" s="252"/>
      <c r="N438" s="252"/>
      <c r="O438" s="252"/>
      <c r="P438" s="252"/>
      <c r="Q438" s="252"/>
      <c r="R438" s="252"/>
      <c r="S438" s="252"/>
      <c r="T438" s="252"/>
      <c r="U438" s="252"/>
      <c r="V438" s="252"/>
      <c r="W438" s="253" t="str">
        <f t="shared" si="7"/>
        <v/>
      </c>
      <c r="X438" s="253"/>
      <c r="Y438" s="253"/>
    </row>
    <row r="439" spans="1:25" x14ac:dyDescent="0.15">
      <c r="A439" s="252"/>
      <c r="B439" s="252"/>
      <c r="C439" s="254"/>
      <c r="D439" s="254"/>
      <c r="E439" s="254"/>
      <c r="F439" s="252"/>
      <c r="G439" s="252"/>
      <c r="H439" s="252"/>
      <c r="I439" s="252"/>
      <c r="J439" s="252"/>
      <c r="K439" s="252"/>
      <c r="L439" s="252"/>
      <c r="M439" s="252"/>
      <c r="N439" s="252"/>
      <c r="O439" s="252"/>
      <c r="P439" s="252"/>
      <c r="Q439" s="252"/>
      <c r="R439" s="252"/>
      <c r="S439" s="252"/>
      <c r="T439" s="252"/>
      <c r="U439" s="252"/>
      <c r="V439" s="252"/>
      <c r="W439" s="253" t="str">
        <f t="shared" si="7"/>
        <v/>
      </c>
      <c r="X439" s="253"/>
      <c r="Y439" s="253"/>
    </row>
    <row r="440" spans="1:25" x14ac:dyDescent="0.15">
      <c r="A440" s="252"/>
      <c r="B440" s="252"/>
      <c r="C440" s="254"/>
      <c r="D440" s="254"/>
      <c r="E440" s="254"/>
      <c r="F440" s="252"/>
      <c r="G440" s="252"/>
      <c r="H440" s="252"/>
      <c r="I440" s="252"/>
      <c r="J440" s="252"/>
      <c r="K440" s="252"/>
      <c r="L440" s="252"/>
      <c r="M440" s="252"/>
      <c r="N440" s="252"/>
      <c r="O440" s="252"/>
      <c r="P440" s="252"/>
      <c r="Q440" s="252"/>
      <c r="R440" s="252"/>
      <c r="S440" s="252"/>
      <c r="T440" s="252"/>
      <c r="U440" s="252"/>
      <c r="V440" s="252"/>
      <c r="W440" s="253" t="str">
        <f t="shared" si="7"/>
        <v/>
      </c>
      <c r="X440" s="253"/>
      <c r="Y440" s="253"/>
    </row>
    <row r="441" spans="1:25" x14ac:dyDescent="0.15">
      <c r="A441" s="252"/>
      <c r="B441" s="252"/>
      <c r="C441" s="254"/>
      <c r="D441" s="254"/>
      <c r="E441" s="254"/>
      <c r="F441" s="252"/>
      <c r="G441" s="252"/>
      <c r="H441" s="252"/>
      <c r="I441" s="252"/>
      <c r="J441" s="252"/>
      <c r="K441" s="252"/>
      <c r="L441" s="252"/>
      <c r="M441" s="252"/>
      <c r="N441" s="252"/>
      <c r="O441" s="252"/>
      <c r="P441" s="252"/>
      <c r="Q441" s="252"/>
      <c r="R441" s="252"/>
      <c r="S441" s="252"/>
      <c r="T441" s="252"/>
      <c r="U441" s="252"/>
      <c r="V441" s="252"/>
      <c r="W441" s="253" t="str">
        <f t="shared" si="7"/>
        <v/>
      </c>
      <c r="X441" s="253"/>
      <c r="Y441" s="253"/>
    </row>
    <row r="442" spans="1:25" x14ac:dyDescent="0.15">
      <c r="A442" s="252"/>
      <c r="B442" s="252"/>
      <c r="C442" s="254"/>
      <c r="D442" s="254"/>
      <c r="E442" s="254"/>
      <c r="F442" s="252"/>
      <c r="G442" s="252"/>
      <c r="H442" s="252"/>
      <c r="I442" s="252"/>
      <c r="J442" s="252"/>
      <c r="K442" s="252"/>
      <c r="L442" s="252"/>
      <c r="M442" s="252"/>
      <c r="N442" s="252"/>
      <c r="O442" s="252"/>
      <c r="P442" s="252"/>
      <c r="Q442" s="252"/>
      <c r="R442" s="252"/>
      <c r="S442" s="252"/>
      <c r="T442" s="252"/>
      <c r="U442" s="252"/>
      <c r="V442" s="252"/>
      <c r="W442" s="253" t="str">
        <f t="shared" si="7"/>
        <v/>
      </c>
      <c r="X442" s="253"/>
      <c r="Y442" s="253"/>
    </row>
    <row r="443" spans="1:25" x14ac:dyDescent="0.15">
      <c r="A443" s="252"/>
      <c r="B443" s="252"/>
      <c r="C443" s="254"/>
      <c r="D443" s="254"/>
      <c r="E443" s="254"/>
      <c r="F443" s="252"/>
      <c r="G443" s="252"/>
      <c r="H443" s="252"/>
      <c r="I443" s="252"/>
      <c r="J443" s="252"/>
      <c r="K443" s="252"/>
      <c r="L443" s="252"/>
      <c r="M443" s="252"/>
      <c r="N443" s="252"/>
      <c r="O443" s="252"/>
      <c r="P443" s="252"/>
      <c r="Q443" s="252"/>
      <c r="R443" s="252"/>
      <c r="S443" s="252"/>
      <c r="T443" s="252"/>
      <c r="U443" s="252"/>
      <c r="V443" s="252"/>
      <c r="W443" s="253" t="str">
        <f t="shared" si="7"/>
        <v/>
      </c>
      <c r="X443" s="253"/>
      <c r="Y443" s="253"/>
    </row>
    <row r="444" spans="1:25" x14ac:dyDescent="0.15">
      <c r="A444" s="252"/>
      <c r="B444" s="252"/>
      <c r="C444" s="254"/>
      <c r="D444" s="254"/>
      <c r="E444" s="254"/>
      <c r="F444" s="252"/>
      <c r="G444" s="252"/>
      <c r="H444" s="252"/>
      <c r="I444" s="252"/>
      <c r="J444" s="252"/>
      <c r="K444" s="252"/>
      <c r="L444" s="252"/>
      <c r="M444" s="252"/>
      <c r="N444" s="252"/>
      <c r="O444" s="252"/>
      <c r="P444" s="252"/>
      <c r="Q444" s="252"/>
      <c r="R444" s="252"/>
      <c r="S444" s="252"/>
      <c r="T444" s="252"/>
      <c r="U444" s="252"/>
      <c r="V444" s="252"/>
      <c r="W444" s="253" t="str">
        <f t="shared" si="7"/>
        <v/>
      </c>
      <c r="X444" s="253"/>
      <c r="Y444" s="253"/>
    </row>
    <row r="445" spans="1:25" x14ac:dyDescent="0.15">
      <c r="A445" s="252"/>
      <c r="B445" s="252"/>
      <c r="C445" s="254"/>
      <c r="D445" s="254"/>
      <c r="E445" s="254"/>
      <c r="F445" s="252"/>
      <c r="G445" s="252"/>
      <c r="H445" s="252"/>
      <c r="I445" s="252"/>
      <c r="J445" s="252"/>
      <c r="K445" s="252"/>
      <c r="L445" s="252"/>
      <c r="M445" s="252"/>
      <c r="N445" s="252"/>
      <c r="O445" s="252"/>
      <c r="P445" s="252"/>
      <c r="Q445" s="252"/>
      <c r="R445" s="252"/>
      <c r="S445" s="252"/>
      <c r="T445" s="252"/>
      <c r="U445" s="252"/>
      <c r="V445" s="252"/>
      <c r="W445" s="253" t="str">
        <f t="shared" si="7"/>
        <v/>
      </c>
      <c r="X445" s="253"/>
      <c r="Y445" s="253"/>
    </row>
    <row r="446" spans="1:25" x14ac:dyDescent="0.15">
      <c r="A446" s="252"/>
      <c r="B446" s="252"/>
      <c r="C446" s="254"/>
      <c r="D446" s="254"/>
      <c r="E446" s="254"/>
      <c r="F446" s="252"/>
      <c r="G446" s="252"/>
      <c r="H446" s="252"/>
      <c r="I446" s="252"/>
      <c r="J446" s="252"/>
      <c r="K446" s="252"/>
      <c r="L446" s="252"/>
      <c r="M446" s="252"/>
      <c r="N446" s="252"/>
      <c r="O446" s="252"/>
      <c r="P446" s="252"/>
      <c r="Q446" s="252"/>
      <c r="R446" s="252"/>
      <c r="S446" s="252"/>
      <c r="T446" s="252"/>
      <c r="U446" s="252"/>
      <c r="V446" s="252"/>
      <c r="W446" s="253" t="str">
        <f t="shared" si="7"/>
        <v/>
      </c>
      <c r="X446" s="253"/>
      <c r="Y446" s="253"/>
    </row>
    <row r="447" spans="1:25" x14ac:dyDescent="0.15">
      <c r="A447" s="252"/>
      <c r="B447" s="252"/>
      <c r="C447" s="254"/>
      <c r="D447" s="254"/>
      <c r="E447" s="254"/>
      <c r="F447" s="252"/>
      <c r="G447" s="252"/>
      <c r="H447" s="252"/>
      <c r="I447" s="252"/>
      <c r="J447" s="252"/>
      <c r="K447" s="252"/>
      <c r="L447" s="252"/>
      <c r="M447" s="252"/>
      <c r="N447" s="252"/>
      <c r="O447" s="252"/>
      <c r="P447" s="252"/>
      <c r="Q447" s="252"/>
      <c r="R447" s="252"/>
      <c r="S447" s="252"/>
      <c r="T447" s="252"/>
      <c r="U447" s="252"/>
      <c r="V447" s="252"/>
      <c r="W447" s="253" t="str">
        <f t="shared" si="7"/>
        <v/>
      </c>
      <c r="X447" s="253"/>
      <c r="Y447" s="253"/>
    </row>
    <row r="448" spans="1:25" x14ac:dyDescent="0.15">
      <c r="A448" s="255"/>
      <c r="B448" s="255"/>
      <c r="C448" s="256"/>
      <c r="D448" s="256"/>
      <c r="E448" s="256"/>
      <c r="F448" s="255"/>
      <c r="G448" s="255"/>
      <c r="H448" s="255"/>
      <c r="I448" s="255"/>
      <c r="J448" s="255"/>
      <c r="K448" s="255"/>
      <c r="L448" s="255"/>
      <c r="M448" s="255"/>
      <c r="N448" s="255"/>
      <c r="O448" s="255"/>
      <c r="P448" s="255"/>
      <c r="Q448" s="255"/>
      <c r="R448" s="255"/>
      <c r="S448" s="255"/>
      <c r="T448" s="255"/>
      <c r="U448" s="255"/>
      <c r="V448" s="255"/>
      <c r="W448" s="257" t="str">
        <f t="shared" si="7"/>
        <v/>
      </c>
      <c r="X448" s="257"/>
      <c r="Y448" s="257"/>
    </row>
    <row r="449" spans="1:25" ht="15" customHeight="1" x14ac:dyDescent="0.15">
      <c r="A449" s="131"/>
      <c r="B449" s="131"/>
      <c r="C449" s="131"/>
      <c r="D449" s="131"/>
      <c r="E449" s="131"/>
      <c r="F449" s="131"/>
      <c r="G449" s="131"/>
      <c r="H449" s="131"/>
      <c r="I449" s="131"/>
      <c r="J449" s="131"/>
      <c r="K449" s="131"/>
      <c r="L449" s="131"/>
      <c r="M449" s="131"/>
      <c r="N449" s="131"/>
      <c r="O449" s="131"/>
      <c r="P449" s="131"/>
      <c r="Q449" s="131"/>
      <c r="R449" s="131"/>
      <c r="S449" s="130"/>
      <c r="T449" s="130"/>
      <c r="U449" s="130"/>
      <c r="V449" s="130"/>
      <c r="W449" s="130"/>
      <c r="X449" s="130"/>
      <c r="Y449" s="130"/>
    </row>
    <row r="450" spans="1:25" s="26" customFormat="1" ht="16" x14ac:dyDescent="0.2">
      <c r="A450" s="127" t="s">
        <v>106</v>
      </c>
      <c r="B450" s="127"/>
      <c r="C450" s="127"/>
      <c r="D450" s="127"/>
      <c r="E450" s="127"/>
      <c r="F450" s="127"/>
      <c r="G450" s="127"/>
      <c r="H450" s="127"/>
      <c r="I450" s="127"/>
      <c r="J450" s="127"/>
      <c r="K450" s="127"/>
      <c r="L450" s="127"/>
      <c r="M450" s="127"/>
      <c r="N450" s="127"/>
      <c r="O450" s="127"/>
      <c r="P450" s="127"/>
      <c r="Q450" s="127"/>
      <c r="R450" s="27"/>
      <c r="S450" s="130"/>
      <c r="T450" s="130"/>
      <c r="U450" s="130"/>
      <c r="V450" s="130"/>
      <c r="W450" s="130"/>
      <c r="X450" s="130"/>
      <c r="Y450" s="130"/>
    </row>
    <row r="451" spans="1:25" ht="15" customHeight="1" x14ac:dyDescent="0.15">
      <c r="A451" s="251" t="str">
        <f>CONCATENATE("Zusammenfassung Belege Kopien, Kursunterlagen ",Stammdaten!F20)</f>
        <v xml:space="preserve">Zusammenfassung Belege Kopien, Kursunterlagen </v>
      </c>
      <c r="B451" s="251"/>
      <c r="C451" s="251"/>
      <c r="D451" s="251"/>
      <c r="E451" s="251"/>
      <c r="F451" s="251"/>
      <c r="G451" s="251"/>
      <c r="H451" s="251"/>
      <c r="I451" s="251"/>
      <c r="J451" s="251"/>
      <c r="K451" s="251"/>
      <c r="L451" s="251"/>
      <c r="M451" s="251"/>
      <c r="N451" s="251"/>
      <c r="O451" s="251"/>
      <c r="P451" s="251"/>
      <c r="Q451" s="251"/>
      <c r="R451" s="251"/>
      <c r="S451" s="130"/>
      <c r="T451" s="130"/>
      <c r="U451" s="130"/>
      <c r="V451" s="130"/>
      <c r="W451" s="130"/>
      <c r="X451" s="130"/>
      <c r="Y451" s="130"/>
    </row>
    <row r="452" spans="1:25" ht="15" customHeight="1" x14ac:dyDescent="0.15">
      <c r="A452" s="131"/>
      <c r="B452" s="131"/>
      <c r="C452" s="131"/>
      <c r="D452" s="131"/>
      <c r="E452" s="131"/>
      <c r="F452" s="131"/>
      <c r="G452" s="131"/>
      <c r="H452" s="131"/>
      <c r="I452" s="131"/>
      <c r="J452" s="131"/>
      <c r="K452" s="131"/>
      <c r="L452" s="131"/>
      <c r="M452" s="131"/>
      <c r="N452" s="131"/>
      <c r="O452" s="131"/>
      <c r="P452" s="131"/>
      <c r="Q452" s="131"/>
      <c r="R452" s="131"/>
      <c r="S452" s="130"/>
      <c r="T452" s="130"/>
      <c r="U452" s="130"/>
      <c r="V452" s="130"/>
      <c r="W452" s="130"/>
      <c r="X452" s="130"/>
      <c r="Y452" s="130"/>
    </row>
    <row r="453" spans="1:25" ht="15" customHeight="1" x14ac:dyDescent="0.15">
      <c r="A453" s="131"/>
      <c r="B453" s="131"/>
      <c r="C453" s="131"/>
      <c r="D453" s="131"/>
      <c r="E453" s="131"/>
      <c r="F453" s="131"/>
      <c r="G453" s="131"/>
      <c r="H453" s="131"/>
      <c r="I453" s="131"/>
      <c r="J453" s="131"/>
      <c r="K453" s="131"/>
      <c r="L453" s="131"/>
      <c r="M453" s="131"/>
      <c r="N453" s="131"/>
      <c r="O453" s="131"/>
      <c r="P453" s="131"/>
      <c r="Q453" s="131"/>
      <c r="R453" s="131"/>
      <c r="S453" s="130"/>
      <c r="T453" s="130"/>
      <c r="U453" s="130"/>
      <c r="V453" s="130"/>
      <c r="W453" s="130"/>
      <c r="X453" s="130"/>
      <c r="Y453" s="130"/>
    </row>
    <row r="454" spans="1:25" ht="15" customHeight="1" x14ac:dyDescent="0.15">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5" customHeight="1" x14ac:dyDescent="0.15">
      <c r="A455" s="22"/>
      <c r="B455" s="22"/>
      <c r="C455" s="22"/>
      <c r="D455" s="22"/>
      <c r="E455" s="22"/>
      <c r="F455" s="22"/>
      <c r="G455" s="22"/>
      <c r="H455" s="22"/>
      <c r="I455" s="22"/>
      <c r="J455" s="258" t="s">
        <v>69</v>
      </c>
      <c r="K455" s="259"/>
      <c r="L455" s="259"/>
      <c r="M455" s="259"/>
      <c r="N455" s="259"/>
      <c r="O455" s="259"/>
      <c r="P455" s="259"/>
      <c r="Q455" s="259"/>
      <c r="R455" s="259"/>
      <c r="S455" s="259"/>
      <c r="T455" s="259"/>
      <c r="U455" s="260" t="s">
        <v>23</v>
      </c>
      <c r="V455" s="260"/>
      <c r="W455" s="266" t="str">
        <f>IF(SUM(T459:V504)=0,"",SUM(T459:V504))</f>
        <v/>
      </c>
      <c r="X455" s="266"/>
      <c r="Y455" s="267"/>
    </row>
    <row r="456" spans="1:25" x14ac:dyDescent="0.15">
      <c r="A456" s="4"/>
      <c r="B456" s="4"/>
      <c r="C456" s="4"/>
      <c r="D456" s="4"/>
      <c r="E456" s="4"/>
      <c r="F456" s="4"/>
      <c r="G456" s="4"/>
      <c r="H456" s="4"/>
      <c r="I456" s="4"/>
      <c r="J456" s="261" t="s">
        <v>56</v>
      </c>
      <c r="K456" s="149"/>
      <c r="L456" s="149"/>
      <c r="M456" s="149"/>
      <c r="N456" s="149"/>
      <c r="O456" s="149"/>
      <c r="P456" s="149"/>
      <c r="Q456" s="149"/>
      <c r="R456" s="149"/>
      <c r="S456" s="149"/>
      <c r="T456" s="149"/>
      <c r="U456" s="230" t="s">
        <v>23</v>
      </c>
      <c r="V456" s="230"/>
      <c r="W456" s="268" t="str">
        <f>IF(W455="","",Budget!$W$17-W455)</f>
        <v/>
      </c>
      <c r="X456" s="269"/>
      <c r="Y456" s="270"/>
    </row>
    <row r="457" spans="1:25" ht="15" x14ac:dyDescent="0.2">
      <c r="A457"/>
      <c r="B457"/>
      <c r="C457"/>
      <c r="D457"/>
      <c r="E457"/>
      <c r="F457"/>
      <c r="G457"/>
      <c r="H457"/>
      <c r="I457"/>
      <c r="J457"/>
      <c r="K457"/>
      <c r="L457"/>
      <c r="M457"/>
      <c r="N457"/>
      <c r="O457"/>
      <c r="P457"/>
      <c r="Q457"/>
      <c r="R457"/>
      <c r="S457"/>
      <c r="T457"/>
      <c r="U457"/>
      <c r="V457"/>
      <c r="W457"/>
      <c r="X457"/>
      <c r="Y457"/>
    </row>
    <row r="458" spans="1:25" x14ac:dyDescent="0.15">
      <c r="A458" s="265" t="s">
        <v>58</v>
      </c>
      <c r="B458" s="265"/>
      <c r="C458" s="265" t="s">
        <v>59</v>
      </c>
      <c r="D458" s="265"/>
      <c r="E458" s="265"/>
      <c r="F458" s="265" t="s">
        <v>57</v>
      </c>
      <c r="G458" s="265"/>
      <c r="H458" s="265"/>
      <c r="I458" s="265"/>
      <c r="J458" s="265"/>
      <c r="K458" s="265"/>
      <c r="L458" s="265"/>
      <c r="M458" s="265"/>
      <c r="N458" s="265"/>
      <c r="O458" s="265"/>
      <c r="P458" s="265"/>
      <c r="Q458" s="265"/>
      <c r="R458" s="265"/>
      <c r="S458" s="265"/>
      <c r="T458" s="265" t="s">
        <v>60</v>
      </c>
      <c r="U458" s="265"/>
      <c r="V458" s="265"/>
      <c r="W458" s="265" t="s">
        <v>61</v>
      </c>
      <c r="X458" s="265"/>
      <c r="Y458" s="265"/>
    </row>
    <row r="459" spans="1:25" x14ac:dyDescent="0.15">
      <c r="A459" s="262"/>
      <c r="B459" s="262"/>
      <c r="C459" s="263"/>
      <c r="D459" s="263"/>
      <c r="E459" s="263"/>
      <c r="F459" s="262"/>
      <c r="G459" s="262"/>
      <c r="H459" s="262"/>
      <c r="I459" s="262"/>
      <c r="J459" s="262"/>
      <c r="K459" s="262"/>
      <c r="L459" s="262"/>
      <c r="M459" s="262"/>
      <c r="N459" s="262"/>
      <c r="O459" s="262"/>
      <c r="P459" s="262"/>
      <c r="Q459" s="262"/>
      <c r="R459" s="262"/>
      <c r="S459" s="262"/>
      <c r="T459" s="262"/>
      <c r="U459" s="262"/>
      <c r="V459" s="262"/>
      <c r="W459" s="264" t="str">
        <f>IF(T459="","",T459)</f>
        <v/>
      </c>
      <c r="X459" s="264"/>
      <c r="Y459" s="264"/>
    </row>
    <row r="460" spans="1:25" x14ac:dyDescent="0.15">
      <c r="A460" s="252"/>
      <c r="B460" s="252"/>
      <c r="C460" s="254"/>
      <c r="D460" s="254"/>
      <c r="E460" s="254"/>
      <c r="F460" s="252"/>
      <c r="G460" s="252"/>
      <c r="H460" s="252"/>
      <c r="I460" s="252"/>
      <c r="J460" s="252"/>
      <c r="K460" s="252"/>
      <c r="L460" s="252"/>
      <c r="M460" s="252"/>
      <c r="N460" s="252"/>
      <c r="O460" s="252"/>
      <c r="P460" s="252"/>
      <c r="Q460" s="252"/>
      <c r="R460" s="252"/>
      <c r="S460" s="252"/>
      <c r="T460" s="252"/>
      <c r="U460" s="252"/>
      <c r="V460" s="252"/>
      <c r="W460" s="253" t="str">
        <f>IF(OR(W459="",T460=""),"",W459+T460)</f>
        <v/>
      </c>
      <c r="X460" s="253"/>
      <c r="Y460" s="253"/>
    </row>
    <row r="461" spans="1:25" x14ac:dyDescent="0.15">
      <c r="A461" s="252"/>
      <c r="B461" s="252"/>
      <c r="C461" s="254"/>
      <c r="D461" s="254"/>
      <c r="E461" s="254"/>
      <c r="F461" s="252"/>
      <c r="G461" s="252"/>
      <c r="H461" s="252"/>
      <c r="I461" s="252"/>
      <c r="J461" s="252"/>
      <c r="K461" s="252"/>
      <c r="L461" s="252"/>
      <c r="M461" s="252"/>
      <c r="N461" s="252"/>
      <c r="O461" s="252"/>
      <c r="P461" s="252"/>
      <c r="Q461" s="252"/>
      <c r="R461" s="252"/>
      <c r="S461" s="252"/>
      <c r="T461" s="252"/>
      <c r="U461" s="252"/>
      <c r="V461" s="252"/>
      <c r="W461" s="253" t="str">
        <f t="shared" ref="W461:W504" si="8">IF(OR(W460="",T461=""),"",W460+T461)</f>
        <v/>
      </c>
      <c r="X461" s="253"/>
      <c r="Y461" s="253"/>
    </row>
    <row r="462" spans="1:25" x14ac:dyDescent="0.15">
      <c r="A462" s="252"/>
      <c r="B462" s="252"/>
      <c r="C462" s="254"/>
      <c r="D462" s="254"/>
      <c r="E462" s="254"/>
      <c r="F462" s="252"/>
      <c r="G462" s="252"/>
      <c r="H462" s="252"/>
      <c r="I462" s="252"/>
      <c r="J462" s="252"/>
      <c r="K462" s="252"/>
      <c r="L462" s="252"/>
      <c r="M462" s="252"/>
      <c r="N462" s="252"/>
      <c r="O462" s="252"/>
      <c r="P462" s="252"/>
      <c r="Q462" s="252"/>
      <c r="R462" s="252"/>
      <c r="S462" s="252"/>
      <c r="T462" s="252"/>
      <c r="U462" s="252"/>
      <c r="V462" s="252"/>
      <c r="W462" s="253" t="str">
        <f t="shared" si="8"/>
        <v/>
      </c>
      <c r="X462" s="253"/>
      <c r="Y462" s="253"/>
    </row>
    <row r="463" spans="1:25" x14ac:dyDescent="0.15">
      <c r="A463" s="252"/>
      <c r="B463" s="252"/>
      <c r="C463" s="254"/>
      <c r="D463" s="254"/>
      <c r="E463" s="254"/>
      <c r="F463" s="252"/>
      <c r="G463" s="252"/>
      <c r="H463" s="252"/>
      <c r="I463" s="252"/>
      <c r="J463" s="252"/>
      <c r="K463" s="252"/>
      <c r="L463" s="252"/>
      <c r="M463" s="252"/>
      <c r="N463" s="252"/>
      <c r="O463" s="252"/>
      <c r="P463" s="252"/>
      <c r="Q463" s="252"/>
      <c r="R463" s="252"/>
      <c r="S463" s="252"/>
      <c r="T463" s="252"/>
      <c r="U463" s="252"/>
      <c r="V463" s="252"/>
      <c r="W463" s="253" t="str">
        <f t="shared" si="8"/>
        <v/>
      </c>
      <c r="X463" s="253"/>
      <c r="Y463" s="253"/>
    </row>
    <row r="464" spans="1:25" x14ac:dyDescent="0.15">
      <c r="A464" s="252"/>
      <c r="B464" s="252"/>
      <c r="C464" s="254"/>
      <c r="D464" s="254"/>
      <c r="E464" s="254"/>
      <c r="F464" s="252"/>
      <c r="G464" s="252"/>
      <c r="H464" s="252"/>
      <c r="I464" s="252"/>
      <c r="J464" s="252"/>
      <c r="K464" s="252"/>
      <c r="L464" s="252"/>
      <c r="M464" s="252"/>
      <c r="N464" s="252"/>
      <c r="O464" s="252"/>
      <c r="P464" s="252"/>
      <c r="Q464" s="252"/>
      <c r="R464" s="252"/>
      <c r="S464" s="252"/>
      <c r="T464" s="252"/>
      <c r="U464" s="252"/>
      <c r="V464" s="252"/>
      <c r="W464" s="253" t="str">
        <f t="shared" si="8"/>
        <v/>
      </c>
      <c r="X464" s="253"/>
      <c r="Y464" s="253"/>
    </row>
    <row r="465" spans="1:25" x14ac:dyDescent="0.15">
      <c r="A465" s="252"/>
      <c r="B465" s="252"/>
      <c r="C465" s="254"/>
      <c r="D465" s="254"/>
      <c r="E465" s="254"/>
      <c r="F465" s="252"/>
      <c r="G465" s="252"/>
      <c r="H465" s="252"/>
      <c r="I465" s="252"/>
      <c r="J465" s="252"/>
      <c r="K465" s="252"/>
      <c r="L465" s="252"/>
      <c r="M465" s="252"/>
      <c r="N465" s="252"/>
      <c r="O465" s="252"/>
      <c r="P465" s="252"/>
      <c r="Q465" s="252"/>
      <c r="R465" s="252"/>
      <c r="S465" s="252"/>
      <c r="T465" s="252"/>
      <c r="U465" s="252"/>
      <c r="V465" s="252"/>
      <c r="W465" s="253" t="str">
        <f t="shared" si="8"/>
        <v/>
      </c>
      <c r="X465" s="253"/>
      <c r="Y465" s="253"/>
    </row>
    <row r="466" spans="1:25" x14ac:dyDescent="0.15">
      <c r="A466" s="252"/>
      <c r="B466" s="252"/>
      <c r="C466" s="254"/>
      <c r="D466" s="254"/>
      <c r="E466" s="254"/>
      <c r="F466" s="252"/>
      <c r="G466" s="252"/>
      <c r="H466" s="252"/>
      <c r="I466" s="252"/>
      <c r="J466" s="252"/>
      <c r="K466" s="252"/>
      <c r="L466" s="252"/>
      <c r="M466" s="252"/>
      <c r="N466" s="252"/>
      <c r="O466" s="252"/>
      <c r="P466" s="252"/>
      <c r="Q466" s="252"/>
      <c r="R466" s="252"/>
      <c r="S466" s="252"/>
      <c r="T466" s="252"/>
      <c r="U466" s="252"/>
      <c r="V466" s="252"/>
      <c r="W466" s="253" t="str">
        <f t="shared" si="8"/>
        <v/>
      </c>
      <c r="X466" s="253"/>
      <c r="Y466" s="253"/>
    </row>
    <row r="467" spans="1:25" x14ac:dyDescent="0.15">
      <c r="A467" s="252"/>
      <c r="B467" s="252"/>
      <c r="C467" s="254"/>
      <c r="D467" s="254"/>
      <c r="E467" s="254"/>
      <c r="F467" s="252"/>
      <c r="G467" s="252"/>
      <c r="H467" s="252"/>
      <c r="I467" s="252"/>
      <c r="J467" s="252"/>
      <c r="K467" s="252"/>
      <c r="L467" s="252"/>
      <c r="M467" s="252"/>
      <c r="N467" s="252"/>
      <c r="O467" s="252"/>
      <c r="P467" s="252"/>
      <c r="Q467" s="252"/>
      <c r="R467" s="252"/>
      <c r="S467" s="252"/>
      <c r="T467" s="252"/>
      <c r="U467" s="252"/>
      <c r="V467" s="252"/>
      <c r="W467" s="253" t="str">
        <f t="shared" si="8"/>
        <v/>
      </c>
      <c r="X467" s="253"/>
      <c r="Y467" s="253"/>
    </row>
    <row r="468" spans="1:25" x14ac:dyDescent="0.15">
      <c r="A468" s="252"/>
      <c r="B468" s="252"/>
      <c r="C468" s="254"/>
      <c r="D468" s="254"/>
      <c r="E468" s="254"/>
      <c r="F468" s="252"/>
      <c r="G468" s="252"/>
      <c r="H468" s="252"/>
      <c r="I468" s="252"/>
      <c r="J468" s="252"/>
      <c r="K468" s="252"/>
      <c r="L468" s="252"/>
      <c r="M468" s="252"/>
      <c r="N468" s="252"/>
      <c r="O468" s="252"/>
      <c r="P468" s="252"/>
      <c r="Q468" s="252"/>
      <c r="R468" s="252"/>
      <c r="S468" s="252"/>
      <c r="T468" s="252"/>
      <c r="U468" s="252"/>
      <c r="V468" s="252"/>
      <c r="W468" s="253" t="str">
        <f t="shared" si="8"/>
        <v/>
      </c>
      <c r="X468" s="253"/>
      <c r="Y468" s="253"/>
    </row>
    <row r="469" spans="1:25" x14ac:dyDescent="0.15">
      <c r="A469" s="252"/>
      <c r="B469" s="252"/>
      <c r="C469" s="254"/>
      <c r="D469" s="254"/>
      <c r="E469" s="254"/>
      <c r="F469" s="252"/>
      <c r="G469" s="252"/>
      <c r="H469" s="252"/>
      <c r="I469" s="252"/>
      <c r="J469" s="252"/>
      <c r="K469" s="252"/>
      <c r="L469" s="252"/>
      <c r="M469" s="252"/>
      <c r="N469" s="252"/>
      <c r="O469" s="252"/>
      <c r="P469" s="252"/>
      <c r="Q469" s="252"/>
      <c r="R469" s="252"/>
      <c r="S469" s="252"/>
      <c r="T469" s="252"/>
      <c r="U469" s="252"/>
      <c r="V469" s="252"/>
      <c r="W469" s="253" t="str">
        <f t="shared" si="8"/>
        <v/>
      </c>
      <c r="X469" s="253"/>
      <c r="Y469" s="253"/>
    </row>
    <row r="470" spans="1:25" x14ac:dyDescent="0.15">
      <c r="A470" s="252"/>
      <c r="B470" s="252"/>
      <c r="C470" s="254"/>
      <c r="D470" s="254"/>
      <c r="E470" s="254"/>
      <c r="F470" s="252"/>
      <c r="G470" s="252"/>
      <c r="H470" s="252"/>
      <c r="I470" s="252"/>
      <c r="J470" s="252"/>
      <c r="K470" s="252"/>
      <c r="L470" s="252"/>
      <c r="M470" s="252"/>
      <c r="N470" s="252"/>
      <c r="O470" s="252"/>
      <c r="P470" s="252"/>
      <c r="Q470" s="252"/>
      <c r="R470" s="252"/>
      <c r="S470" s="252"/>
      <c r="T470" s="252"/>
      <c r="U470" s="252"/>
      <c r="V470" s="252"/>
      <c r="W470" s="253" t="str">
        <f t="shared" si="8"/>
        <v/>
      </c>
      <c r="X470" s="253"/>
      <c r="Y470" s="253"/>
    </row>
    <row r="471" spans="1:25" x14ac:dyDescent="0.15">
      <c r="A471" s="252"/>
      <c r="B471" s="252"/>
      <c r="C471" s="254"/>
      <c r="D471" s="254"/>
      <c r="E471" s="254"/>
      <c r="F471" s="252"/>
      <c r="G471" s="252"/>
      <c r="H471" s="252"/>
      <c r="I471" s="252"/>
      <c r="J471" s="252"/>
      <c r="K471" s="252"/>
      <c r="L471" s="252"/>
      <c r="M471" s="252"/>
      <c r="N471" s="252"/>
      <c r="O471" s="252"/>
      <c r="P471" s="252"/>
      <c r="Q471" s="252"/>
      <c r="R471" s="252"/>
      <c r="S471" s="252"/>
      <c r="T471" s="252"/>
      <c r="U471" s="252"/>
      <c r="V471" s="252"/>
      <c r="W471" s="253" t="str">
        <f t="shared" si="8"/>
        <v/>
      </c>
      <c r="X471" s="253"/>
      <c r="Y471" s="253"/>
    </row>
    <row r="472" spans="1:25" x14ac:dyDescent="0.15">
      <c r="A472" s="252"/>
      <c r="B472" s="252"/>
      <c r="C472" s="254"/>
      <c r="D472" s="254"/>
      <c r="E472" s="254"/>
      <c r="F472" s="252"/>
      <c r="G472" s="252"/>
      <c r="H472" s="252"/>
      <c r="I472" s="252"/>
      <c r="J472" s="252"/>
      <c r="K472" s="252"/>
      <c r="L472" s="252"/>
      <c r="M472" s="252"/>
      <c r="N472" s="252"/>
      <c r="O472" s="252"/>
      <c r="P472" s="252"/>
      <c r="Q472" s="252"/>
      <c r="R472" s="252"/>
      <c r="S472" s="252"/>
      <c r="T472" s="252"/>
      <c r="U472" s="252"/>
      <c r="V472" s="252"/>
      <c r="W472" s="253" t="str">
        <f t="shared" si="8"/>
        <v/>
      </c>
      <c r="X472" s="253"/>
      <c r="Y472" s="253"/>
    </row>
    <row r="473" spans="1:25" x14ac:dyDescent="0.15">
      <c r="A473" s="252"/>
      <c r="B473" s="252"/>
      <c r="C473" s="254"/>
      <c r="D473" s="254"/>
      <c r="E473" s="254"/>
      <c r="F473" s="252"/>
      <c r="G473" s="252"/>
      <c r="H473" s="252"/>
      <c r="I473" s="252"/>
      <c r="J473" s="252"/>
      <c r="K473" s="252"/>
      <c r="L473" s="252"/>
      <c r="M473" s="252"/>
      <c r="N473" s="252"/>
      <c r="O473" s="252"/>
      <c r="P473" s="252"/>
      <c r="Q473" s="252"/>
      <c r="R473" s="252"/>
      <c r="S473" s="252"/>
      <c r="T473" s="252"/>
      <c r="U473" s="252"/>
      <c r="V473" s="252"/>
      <c r="W473" s="253" t="str">
        <f t="shared" si="8"/>
        <v/>
      </c>
      <c r="X473" s="253"/>
      <c r="Y473" s="253"/>
    </row>
    <row r="474" spans="1:25" x14ac:dyDescent="0.15">
      <c r="A474" s="252"/>
      <c r="B474" s="252"/>
      <c r="C474" s="254"/>
      <c r="D474" s="254"/>
      <c r="E474" s="254"/>
      <c r="F474" s="252"/>
      <c r="G474" s="252"/>
      <c r="H474" s="252"/>
      <c r="I474" s="252"/>
      <c r="J474" s="252"/>
      <c r="K474" s="252"/>
      <c r="L474" s="252"/>
      <c r="M474" s="252"/>
      <c r="N474" s="252"/>
      <c r="O474" s="252"/>
      <c r="P474" s="252"/>
      <c r="Q474" s="252"/>
      <c r="R474" s="252"/>
      <c r="S474" s="252"/>
      <c r="T474" s="252"/>
      <c r="U474" s="252"/>
      <c r="V474" s="252"/>
      <c r="W474" s="253" t="str">
        <f t="shared" si="8"/>
        <v/>
      </c>
      <c r="X474" s="253"/>
      <c r="Y474" s="253"/>
    </row>
    <row r="475" spans="1:25" x14ac:dyDescent="0.15">
      <c r="A475" s="252"/>
      <c r="B475" s="252"/>
      <c r="C475" s="254"/>
      <c r="D475" s="254"/>
      <c r="E475" s="254"/>
      <c r="F475" s="252"/>
      <c r="G475" s="252"/>
      <c r="H475" s="252"/>
      <c r="I475" s="252"/>
      <c r="J475" s="252"/>
      <c r="K475" s="252"/>
      <c r="L475" s="252"/>
      <c r="M475" s="252"/>
      <c r="N475" s="252"/>
      <c r="O475" s="252"/>
      <c r="P475" s="252"/>
      <c r="Q475" s="252"/>
      <c r="R475" s="252"/>
      <c r="S475" s="252"/>
      <c r="T475" s="252"/>
      <c r="U475" s="252"/>
      <c r="V475" s="252"/>
      <c r="W475" s="253" t="str">
        <f t="shared" si="8"/>
        <v/>
      </c>
      <c r="X475" s="253"/>
      <c r="Y475" s="253"/>
    </row>
    <row r="476" spans="1:25" x14ac:dyDescent="0.15">
      <c r="A476" s="252"/>
      <c r="B476" s="252"/>
      <c r="C476" s="254"/>
      <c r="D476" s="254"/>
      <c r="E476" s="254"/>
      <c r="F476" s="252"/>
      <c r="G476" s="252"/>
      <c r="H476" s="252"/>
      <c r="I476" s="252"/>
      <c r="J476" s="252"/>
      <c r="K476" s="252"/>
      <c r="L476" s="252"/>
      <c r="M476" s="252"/>
      <c r="N476" s="252"/>
      <c r="O476" s="252"/>
      <c r="P476" s="252"/>
      <c r="Q476" s="252"/>
      <c r="R476" s="252"/>
      <c r="S476" s="252"/>
      <c r="T476" s="252"/>
      <c r="U476" s="252"/>
      <c r="V476" s="252"/>
      <c r="W476" s="253" t="str">
        <f t="shared" si="8"/>
        <v/>
      </c>
      <c r="X476" s="253"/>
      <c r="Y476" s="253"/>
    </row>
    <row r="477" spans="1:25" x14ac:dyDescent="0.15">
      <c r="A477" s="252"/>
      <c r="B477" s="252"/>
      <c r="C477" s="254"/>
      <c r="D477" s="254"/>
      <c r="E477" s="254"/>
      <c r="F477" s="252"/>
      <c r="G477" s="252"/>
      <c r="H477" s="252"/>
      <c r="I477" s="252"/>
      <c r="J477" s="252"/>
      <c r="K477" s="252"/>
      <c r="L477" s="252"/>
      <c r="M477" s="252"/>
      <c r="N477" s="252"/>
      <c r="O477" s="252"/>
      <c r="P477" s="252"/>
      <c r="Q477" s="252"/>
      <c r="R477" s="252"/>
      <c r="S477" s="252"/>
      <c r="T477" s="252"/>
      <c r="U477" s="252"/>
      <c r="V477" s="252"/>
      <c r="W477" s="253" t="str">
        <f t="shared" si="8"/>
        <v/>
      </c>
      <c r="X477" s="253"/>
      <c r="Y477" s="253"/>
    </row>
    <row r="478" spans="1:25" x14ac:dyDescent="0.15">
      <c r="A478" s="252"/>
      <c r="B478" s="252"/>
      <c r="C478" s="254"/>
      <c r="D478" s="254"/>
      <c r="E478" s="254"/>
      <c r="F478" s="252"/>
      <c r="G478" s="252"/>
      <c r="H478" s="252"/>
      <c r="I478" s="252"/>
      <c r="J478" s="252"/>
      <c r="K478" s="252"/>
      <c r="L478" s="252"/>
      <c r="M478" s="252"/>
      <c r="N478" s="252"/>
      <c r="O478" s="252"/>
      <c r="P478" s="252"/>
      <c r="Q478" s="252"/>
      <c r="R478" s="252"/>
      <c r="S478" s="252"/>
      <c r="T478" s="252"/>
      <c r="U478" s="252"/>
      <c r="V478" s="252"/>
      <c r="W478" s="253" t="str">
        <f t="shared" si="8"/>
        <v/>
      </c>
      <c r="X478" s="253"/>
      <c r="Y478" s="253"/>
    </row>
    <row r="479" spans="1:25" x14ac:dyDescent="0.15">
      <c r="A479" s="252"/>
      <c r="B479" s="252"/>
      <c r="C479" s="254"/>
      <c r="D479" s="254"/>
      <c r="E479" s="254"/>
      <c r="F479" s="252"/>
      <c r="G479" s="252"/>
      <c r="H479" s="252"/>
      <c r="I479" s="252"/>
      <c r="J479" s="252"/>
      <c r="K479" s="252"/>
      <c r="L479" s="252"/>
      <c r="M479" s="252"/>
      <c r="N479" s="252"/>
      <c r="O479" s="252"/>
      <c r="P479" s="252"/>
      <c r="Q479" s="252"/>
      <c r="R479" s="252"/>
      <c r="S479" s="252"/>
      <c r="T479" s="252"/>
      <c r="U479" s="252"/>
      <c r="V479" s="252"/>
      <c r="W479" s="253" t="str">
        <f t="shared" si="8"/>
        <v/>
      </c>
      <c r="X479" s="253"/>
      <c r="Y479" s="253"/>
    </row>
    <row r="480" spans="1:25" x14ac:dyDescent="0.15">
      <c r="A480" s="252"/>
      <c r="B480" s="252"/>
      <c r="C480" s="254"/>
      <c r="D480" s="254"/>
      <c r="E480" s="254"/>
      <c r="F480" s="252"/>
      <c r="G480" s="252"/>
      <c r="H480" s="252"/>
      <c r="I480" s="252"/>
      <c r="J480" s="252"/>
      <c r="K480" s="252"/>
      <c r="L480" s="252"/>
      <c r="M480" s="252"/>
      <c r="N480" s="252"/>
      <c r="O480" s="252"/>
      <c r="P480" s="252"/>
      <c r="Q480" s="252"/>
      <c r="R480" s="252"/>
      <c r="S480" s="252"/>
      <c r="T480" s="252"/>
      <c r="U480" s="252"/>
      <c r="V480" s="252"/>
      <c r="W480" s="253" t="str">
        <f t="shared" si="8"/>
        <v/>
      </c>
      <c r="X480" s="253"/>
      <c r="Y480" s="253"/>
    </row>
    <row r="481" spans="1:25" x14ac:dyDescent="0.15">
      <c r="A481" s="252"/>
      <c r="B481" s="252"/>
      <c r="C481" s="254"/>
      <c r="D481" s="254"/>
      <c r="E481" s="254"/>
      <c r="F481" s="252"/>
      <c r="G481" s="252"/>
      <c r="H481" s="252"/>
      <c r="I481" s="252"/>
      <c r="J481" s="252"/>
      <c r="K481" s="252"/>
      <c r="L481" s="252"/>
      <c r="M481" s="252"/>
      <c r="N481" s="252"/>
      <c r="O481" s="252"/>
      <c r="P481" s="252"/>
      <c r="Q481" s="252"/>
      <c r="R481" s="252"/>
      <c r="S481" s="252"/>
      <c r="T481" s="252"/>
      <c r="U481" s="252"/>
      <c r="V481" s="252"/>
      <c r="W481" s="253" t="str">
        <f t="shared" si="8"/>
        <v/>
      </c>
      <c r="X481" s="253"/>
      <c r="Y481" s="253"/>
    </row>
    <row r="482" spans="1:25" x14ac:dyDescent="0.15">
      <c r="A482" s="252"/>
      <c r="B482" s="252"/>
      <c r="C482" s="254"/>
      <c r="D482" s="254"/>
      <c r="E482" s="254"/>
      <c r="F482" s="252"/>
      <c r="G482" s="252"/>
      <c r="H482" s="252"/>
      <c r="I482" s="252"/>
      <c r="J482" s="252"/>
      <c r="K482" s="252"/>
      <c r="L482" s="252"/>
      <c r="M482" s="252"/>
      <c r="N482" s="252"/>
      <c r="O482" s="252"/>
      <c r="P482" s="252"/>
      <c r="Q482" s="252"/>
      <c r="R482" s="252"/>
      <c r="S482" s="252"/>
      <c r="T482" s="252"/>
      <c r="U482" s="252"/>
      <c r="V482" s="252"/>
      <c r="W482" s="253" t="str">
        <f t="shared" si="8"/>
        <v/>
      </c>
      <c r="X482" s="253"/>
      <c r="Y482" s="253"/>
    </row>
    <row r="483" spans="1:25" x14ac:dyDescent="0.15">
      <c r="A483" s="252"/>
      <c r="B483" s="252"/>
      <c r="C483" s="254"/>
      <c r="D483" s="254"/>
      <c r="E483" s="254"/>
      <c r="F483" s="252"/>
      <c r="G483" s="252"/>
      <c r="H483" s="252"/>
      <c r="I483" s="252"/>
      <c r="J483" s="252"/>
      <c r="K483" s="252"/>
      <c r="L483" s="252"/>
      <c r="M483" s="252"/>
      <c r="N483" s="252"/>
      <c r="O483" s="252"/>
      <c r="P483" s="252"/>
      <c r="Q483" s="252"/>
      <c r="R483" s="252"/>
      <c r="S483" s="252"/>
      <c r="T483" s="252"/>
      <c r="U483" s="252"/>
      <c r="V483" s="252"/>
      <c r="W483" s="253" t="str">
        <f t="shared" si="8"/>
        <v/>
      </c>
      <c r="X483" s="253"/>
      <c r="Y483" s="253"/>
    </row>
    <row r="484" spans="1:25" x14ac:dyDescent="0.15">
      <c r="A484" s="252"/>
      <c r="B484" s="252"/>
      <c r="C484" s="254"/>
      <c r="D484" s="254"/>
      <c r="E484" s="254"/>
      <c r="F484" s="252"/>
      <c r="G484" s="252"/>
      <c r="H484" s="252"/>
      <c r="I484" s="252"/>
      <c r="J484" s="252"/>
      <c r="K484" s="252"/>
      <c r="L484" s="252"/>
      <c r="M484" s="252"/>
      <c r="N484" s="252"/>
      <c r="O484" s="252"/>
      <c r="P484" s="252"/>
      <c r="Q484" s="252"/>
      <c r="R484" s="252"/>
      <c r="S484" s="252"/>
      <c r="T484" s="252"/>
      <c r="U484" s="252"/>
      <c r="V484" s="252"/>
      <c r="W484" s="253" t="str">
        <f t="shared" si="8"/>
        <v/>
      </c>
      <c r="X484" s="253"/>
      <c r="Y484" s="253"/>
    </row>
    <row r="485" spans="1:25" x14ac:dyDescent="0.15">
      <c r="A485" s="252"/>
      <c r="B485" s="252"/>
      <c r="C485" s="254"/>
      <c r="D485" s="254"/>
      <c r="E485" s="254"/>
      <c r="F485" s="252"/>
      <c r="G485" s="252"/>
      <c r="H485" s="252"/>
      <c r="I485" s="252"/>
      <c r="J485" s="252"/>
      <c r="K485" s="252"/>
      <c r="L485" s="252"/>
      <c r="M485" s="252"/>
      <c r="N485" s="252"/>
      <c r="O485" s="252"/>
      <c r="P485" s="252"/>
      <c r="Q485" s="252"/>
      <c r="R485" s="252"/>
      <c r="S485" s="252"/>
      <c r="T485" s="252"/>
      <c r="U485" s="252"/>
      <c r="V485" s="252"/>
      <c r="W485" s="253" t="str">
        <f t="shared" si="8"/>
        <v/>
      </c>
      <c r="X485" s="253"/>
      <c r="Y485" s="253"/>
    </row>
    <row r="486" spans="1:25" x14ac:dyDescent="0.15">
      <c r="A486" s="252"/>
      <c r="B486" s="252"/>
      <c r="C486" s="254"/>
      <c r="D486" s="254"/>
      <c r="E486" s="254"/>
      <c r="F486" s="252"/>
      <c r="G486" s="252"/>
      <c r="H486" s="252"/>
      <c r="I486" s="252"/>
      <c r="J486" s="252"/>
      <c r="K486" s="252"/>
      <c r="L486" s="252"/>
      <c r="M486" s="252"/>
      <c r="N486" s="252"/>
      <c r="O486" s="252"/>
      <c r="P486" s="252"/>
      <c r="Q486" s="252"/>
      <c r="R486" s="252"/>
      <c r="S486" s="252"/>
      <c r="T486" s="252"/>
      <c r="U486" s="252"/>
      <c r="V486" s="252"/>
      <c r="W486" s="253" t="str">
        <f t="shared" si="8"/>
        <v/>
      </c>
      <c r="X486" s="253"/>
      <c r="Y486" s="253"/>
    </row>
    <row r="487" spans="1:25" x14ac:dyDescent="0.15">
      <c r="A487" s="252"/>
      <c r="B487" s="252"/>
      <c r="C487" s="254"/>
      <c r="D487" s="254"/>
      <c r="E487" s="254"/>
      <c r="F487" s="252"/>
      <c r="G487" s="252"/>
      <c r="H487" s="252"/>
      <c r="I487" s="252"/>
      <c r="J487" s="252"/>
      <c r="K487" s="252"/>
      <c r="L487" s="252"/>
      <c r="M487" s="252"/>
      <c r="N487" s="252"/>
      <c r="O487" s="252"/>
      <c r="P487" s="252"/>
      <c r="Q487" s="252"/>
      <c r="R487" s="252"/>
      <c r="S487" s="252"/>
      <c r="T487" s="252"/>
      <c r="U487" s="252"/>
      <c r="V487" s="252"/>
      <c r="W487" s="253" t="str">
        <f t="shared" si="8"/>
        <v/>
      </c>
      <c r="X487" s="253"/>
      <c r="Y487" s="253"/>
    </row>
    <row r="488" spans="1:25" x14ac:dyDescent="0.15">
      <c r="A488" s="252"/>
      <c r="B488" s="252"/>
      <c r="C488" s="254"/>
      <c r="D488" s="254"/>
      <c r="E488" s="254"/>
      <c r="F488" s="252"/>
      <c r="G488" s="252"/>
      <c r="H488" s="252"/>
      <c r="I488" s="252"/>
      <c r="J488" s="252"/>
      <c r="K488" s="252"/>
      <c r="L488" s="252"/>
      <c r="M488" s="252"/>
      <c r="N488" s="252"/>
      <c r="O488" s="252"/>
      <c r="P488" s="252"/>
      <c r="Q488" s="252"/>
      <c r="R488" s="252"/>
      <c r="S488" s="252"/>
      <c r="T488" s="252"/>
      <c r="U488" s="252"/>
      <c r="V488" s="252"/>
      <c r="W488" s="253" t="str">
        <f t="shared" si="8"/>
        <v/>
      </c>
      <c r="X488" s="253"/>
      <c r="Y488" s="253"/>
    </row>
    <row r="489" spans="1:25" x14ac:dyDescent="0.15">
      <c r="A489" s="252"/>
      <c r="B489" s="252"/>
      <c r="C489" s="254"/>
      <c r="D489" s="254"/>
      <c r="E489" s="254"/>
      <c r="F489" s="252"/>
      <c r="G489" s="252"/>
      <c r="H489" s="252"/>
      <c r="I489" s="252"/>
      <c r="J489" s="252"/>
      <c r="K489" s="252"/>
      <c r="L489" s="252"/>
      <c r="M489" s="252"/>
      <c r="N489" s="252"/>
      <c r="O489" s="252"/>
      <c r="P489" s="252"/>
      <c r="Q489" s="252"/>
      <c r="R489" s="252"/>
      <c r="S489" s="252"/>
      <c r="T489" s="252"/>
      <c r="U489" s="252"/>
      <c r="V489" s="252"/>
      <c r="W489" s="253" t="str">
        <f t="shared" si="8"/>
        <v/>
      </c>
      <c r="X489" s="253"/>
      <c r="Y489" s="253"/>
    </row>
    <row r="490" spans="1:25" x14ac:dyDescent="0.15">
      <c r="A490" s="252"/>
      <c r="B490" s="252"/>
      <c r="C490" s="254"/>
      <c r="D490" s="254"/>
      <c r="E490" s="254"/>
      <c r="F490" s="252"/>
      <c r="G490" s="252"/>
      <c r="H490" s="252"/>
      <c r="I490" s="252"/>
      <c r="J490" s="252"/>
      <c r="K490" s="252"/>
      <c r="L490" s="252"/>
      <c r="M490" s="252"/>
      <c r="N490" s="252"/>
      <c r="O490" s="252"/>
      <c r="P490" s="252"/>
      <c r="Q490" s="252"/>
      <c r="R490" s="252"/>
      <c r="S490" s="252"/>
      <c r="T490" s="252"/>
      <c r="U490" s="252"/>
      <c r="V490" s="252"/>
      <c r="W490" s="253" t="str">
        <f t="shared" si="8"/>
        <v/>
      </c>
      <c r="X490" s="253"/>
      <c r="Y490" s="253"/>
    </row>
    <row r="491" spans="1:25" x14ac:dyDescent="0.15">
      <c r="A491" s="252"/>
      <c r="B491" s="252"/>
      <c r="C491" s="254"/>
      <c r="D491" s="254"/>
      <c r="E491" s="254"/>
      <c r="F491" s="252"/>
      <c r="G491" s="252"/>
      <c r="H491" s="252"/>
      <c r="I491" s="252"/>
      <c r="J491" s="252"/>
      <c r="K491" s="252"/>
      <c r="L491" s="252"/>
      <c r="M491" s="252"/>
      <c r="N491" s="252"/>
      <c r="O491" s="252"/>
      <c r="P491" s="252"/>
      <c r="Q491" s="252"/>
      <c r="R491" s="252"/>
      <c r="S491" s="252"/>
      <c r="T491" s="252"/>
      <c r="U491" s="252"/>
      <c r="V491" s="252"/>
      <c r="W491" s="253" t="str">
        <f t="shared" si="8"/>
        <v/>
      </c>
      <c r="X491" s="253"/>
      <c r="Y491" s="253"/>
    </row>
    <row r="492" spans="1:25" x14ac:dyDescent="0.15">
      <c r="A492" s="252"/>
      <c r="B492" s="252"/>
      <c r="C492" s="254"/>
      <c r="D492" s="254"/>
      <c r="E492" s="254"/>
      <c r="F492" s="252"/>
      <c r="G492" s="252"/>
      <c r="H492" s="252"/>
      <c r="I492" s="252"/>
      <c r="J492" s="252"/>
      <c r="K492" s="252"/>
      <c r="L492" s="252"/>
      <c r="M492" s="252"/>
      <c r="N492" s="252"/>
      <c r="O492" s="252"/>
      <c r="P492" s="252"/>
      <c r="Q492" s="252"/>
      <c r="R492" s="252"/>
      <c r="S492" s="252"/>
      <c r="T492" s="252"/>
      <c r="U492" s="252"/>
      <c r="V492" s="252"/>
      <c r="W492" s="253" t="str">
        <f t="shared" si="8"/>
        <v/>
      </c>
      <c r="X492" s="253"/>
      <c r="Y492" s="253"/>
    </row>
    <row r="493" spans="1:25" x14ac:dyDescent="0.15">
      <c r="A493" s="252"/>
      <c r="B493" s="252"/>
      <c r="C493" s="254"/>
      <c r="D493" s="254"/>
      <c r="E493" s="254"/>
      <c r="F493" s="252"/>
      <c r="G493" s="252"/>
      <c r="H493" s="252"/>
      <c r="I493" s="252"/>
      <c r="J493" s="252"/>
      <c r="K493" s="252"/>
      <c r="L493" s="252"/>
      <c r="M493" s="252"/>
      <c r="N493" s="252"/>
      <c r="O493" s="252"/>
      <c r="P493" s="252"/>
      <c r="Q493" s="252"/>
      <c r="R493" s="252"/>
      <c r="S493" s="252"/>
      <c r="T493" s="252"/>
      <c r="U493" s="252"/>
      <c r="V493" s="252"/>
      <c r="W493" s="253" t="str">
        <f t="shared" si="8"/>
        <v/>
      </c>
      <c r="X493" s="253"/>
      <c r="Y493" s="253"/>
    </row>
    <row r="494" spans="1:25" x14ac:dyDescent="0.15">
      <c r="A494" s="252"/>
      <c r="B494" s="252"/>
      <c r="C494" s="254"/>
      <c r="D494" s="254"/>
      <c r="E494" s="254"/>
      <c r="F494" s="252"/>
      <c r="G494" s="252"/>
      <c r="H494" s="252"/>
      <c r="I494" s="252"/>
      <c r="J494" s="252"/>
      <c r="K494" s="252"/>
      <c r="L494" s="252"/>
      <c r="M494" s="252"/>
      <c r="N494" s="252"/>
      <c r="O494" s="252"/>
      <c r="P494" s="252"/>
      <c r="Q494" s="252"/>
      <c r="R494" s="252"/>
      <c r="S494" s="252"/>
      <c r="T494" s="252"/>
      <c r="U494" s="252"/>
      <c r="V494" s="252"/>
      <c r="W494" s="253" t="str">
        <f t="shared" si="8"/>
        <v/>
      </c>
      <c r="X494" s="253"/>
      <c r="Y494" s="253"/>
    </row>
    <row r="495" spans="1:25" x14ac:dyDescent="0.15">
      <c r="A495" s="252"/>
      <c r="B495" s="252"/>
      <c r="C495" s="254"/>
      <c r="D495" s="254"/>
      <c r="E495" s="254"/>
      <c r="F495" s="252"/>
      <c r="G495" s="252"/>
      <c r="H495" s="252"/>
      <c r="I495" s="252"/>
      <c r="J495" s="252"/>
      <c r="K495" s="252"/>
      <c r="L495" s="252"/>
      <c r="M495" s="252"/>
      <c r="N495" s="252"/>
      <c r="O495" s="252"/>
      <c r="P495" s="252"/>
      <c r="Q495" s="252"/>
      <c r="R495" s="252"/>
      <c r="S495" s="252"/>
      <c r="T495" s="252"/>
      <c r="U495" s="252"/>
      <c r="V495" s="252"/>
      <c r="W495" s="253" t="str">
        <f t="shared" si="8"/>
        <v/>
      </c>
      <c r="X495" s="253"/>
      <c r="Y495" s="253"/>
    </row>
    <row r="496" spans="1:25" x14ac:dyDescent="0.15">
      <c r="A496" s="252"/>
      <c r="B496" s="252"/>
      <c r="C496" s="254"/>
      <c r="D496" s="254"/>
      <c r="E496" s="254"/>
      <c r="F496" s="252"/>
      <c r="G496" s="252"/>
      <c r="H496" s="252"/>
      <c r="I496" s="252"/>
      <c r="J496" s="252"/>
      <c r="K496" s="252"/>
      <c r="L496" s="252"/>
      <c r="M496" s="252"/>
      <c r="N496" s="252"/>
      <c r="O496" s="252"/>
      <c r="P496" s="252"/>
      <c r="Q496" s="252"/>
      <c r="R496" s="252"/>
      <c r="S496" s="252"/>
      <c r="T496" s="252"/>
      <c r="U496" s="252"/>
      <c r="V496" s="252"/>
      <c r="W496" s="253" t="str">
        <f t="shared" si="8"/>
        <v/>
      </c>
      <c r="X496" s="253"/>
      <c r="Y496" s="253"/>
    </row>
    <row r="497" spans="1:25" x14ac:dyDescent="0.15">
      <c r="A497" s="252"/>
      <c r="B497" s="252"/>
      <c r="C497" s="254"/>
      <c r="D497" s="254"/>
      <c r="E497" s="254"/>
      <c r="F497" s="252"/>
      <c r="G497" s="252"/>
      <c r="H497" s="252"/>
      <c r="I497" s="252"/>
      <c r="J497" s="252"/>
      <c r="K497" s="252"/>
      <c r="L497" s="252"/>
      <c r="M497" s="252"/>
      <c r="N497" s="252"/>
      <c r="O497" s="252"/>
      <c r="P497" s="252"/>
      <c r="Q497" s="252"/>
      <c r="R497" s="252"/>
      <c r="S497" s="252"/>
      <c r="T497" s="252"/>
      <c r="U497" s="252"/>
      <c r="V497" s="252"/>
      <c r="W497" s="253" t="str">
        <f t="shared" si="8"/>
        <v/>
      </c>
      <c r="X497" s="253"/>
      <c r="Y497" s="253"/>
    </row>
    <row r="498" spans="1:25" x14ac:dyDescent="0.15">
      <c r="A498" s="252"/>
      <c r="B498" s="252"/>
      <c r="C498" s="254"/>
      <c r="D498" s="254"/>
      <c r="E498" s="254"/>
      <c r="F498" s="252"/>
      <c r="G498" s="252"/>
      <c r="H498" s="252"/>
      <c r="I498" s="252"/>
      <c r="J498" s="252"/>
      <c r="K498" s="252"/>
      <c r="L498" s="252"/>
      <c r="M498" s="252"/>
      <c r="N498" s="252"/>
      <c r="O498" s="252"/>
      <c r="P498" s="252"/>
      <c r="Q498" s="252"/>
      <c r="R498" s="252"/>
      <c r="S498" s="252"/>
      <c r="T498" s="252"/>
      <c r="U498" s="252"/>
      <c r="V498" s="252"/>
      <c r="W498" s="253" t="str">
        <f t="shared" si="8"/>
        <v/>
      </c>
      <c r="X498" s="253"/>
      <c r="Y498" s="253"/>
    </row>
    <row r="499" spans="1:25" x14ac:dyDescent="0.15">
      <c r="A499" s="252"/>
      <c r="B499" s="252"/>
      <c r="C499" s="254"/>
      <c r="D499" s="254"/>
      <c r="E499" s="254"/>
      <c r="F499" s="252"/>
      <c r="G499" s="252"/>
      <c r="H499" s="252"/>
      <c r="I499" s="252"/>
      <c r="J499" s="252"/>
      <c r="K499" s="252"/>
      <c r="L499" s="252"/>
      <c r="M499" s="252"/>
      <c r="N499" s="252"/>
      <c r="O499" s="252"/>
      <c r="P499" s="252"/>
      <c r="Q499" s="252"/>
      <c r="R499" s="252"/>
      <c r="S499" s="252"/>
      <c r="T499" s="252"/>
      <c r="U499" s="252"/>
      <c r="V499" s="252"/>
      <c r="W499" s="253" t="str">
        <f t="shared" si="8"/>
        <v/>
      </c>
      <c r="X499" s="253"/>
      <c r="Y499" s="253"/>
    </row>
    <row r="500" spans="1:25" x14ac:dyDescent="0.15">
      <c r="A500" s="252"/>
      <c r="B500" s="252"/>
      <c r="C500" s="254"/>
      <c r="D500" s="254"/>
      <c r="E500" s="254"/>
      <c r="F500" s="252"/>
      <c r="G500" s="252"/>
      <c r="H500" s="252"/>
      <c r="I500" s="252"/>
      <c r="J500" s="252"/>
      <c r="K500" s="252"/>
      <c r="L500" s="252"/>
      <c r="M500" s="252"/>
      <c r="N500" s="252"/>
      <c r="O500" s="252"/>
      <c r="P500" s="252"/>
      <c r="Q500" s="252"/>
      <c r="R500" s="252"/>
      <c r="S500" s="252"/>
      <c r="T500" s="252"/>
      <c r="U500" s="252"/>
      <c r="V500" s="252"/>
      <c r="W500" s="253" t="str">
        <f t="shared" si="8"/>
        <v/>
      </c>
      <c r="X500" s="253"/>
      <c r="Y500" s="253"/>
    </row>
    <row r="501" spans="1:25" x14ac:dyDescent="0.15">
      <c r="A501" s="252"/>
      <c r="B501" s="252"/>
      <c r="C501" s="254"/>
      <c r="D501" s="254"/>
      <c r="E501" s="254"/>
      <c r="F501" s="252"/>
      <c r="G501" s="252"/>
      <c r="H501" s="252"/>
      <c r="I501" s="252"/>
      <c r="J501" s="252"/>
      <c r="K501" s="252"/>
      <c r="L501" s="252"/>
      <c r="M501" s="252"/>
      <c r="N501" s="252"/>
      <c r="O501" s="252"/>
      <c r="P501" s="252"/>
      <c r="Q501" s="252"/>
      <c r="R501" s="252"/>
      <c r="S501" s="252"/>
      <c r="T501" s="252"/>
      <c r="U501" s="252"/>
      <c r="V501" s="252"/>
      <c r="W501" s="253" t="str">
        <f t="shared" si="8"/>
        <v/>
      </c>
      <c r="X501" s="253"/>
      <c r="Y501" s="253"/>
    </row>
    <row r="502" spans="1:25" x14ac:dyDescent="0.15">
      <c r="A502" s="252"/>
      <c r="B502" s="252"/>
      <c r="C502" s="254"/>
      <c r="D502" s="254"/>
      <c r="E502" s="254"/>
      <c r="F502" s="252"/>
      <c r="G502" s="252"/>
      <c r="H502" s="252"/>
      <c r="I502" s="252"/>
      <c r="J502" s="252"/>
      <c r="K502" s="252"/>
      <c r="L502" s="252"/>
      <c r="M502" s="252"/>
      <c r="N502" s="252"/>
      <c r="O502" s="252"/>
      <c r="P502" s="252"/>
      <c r="Q502" s="252"/>
      <c r="R502" s="252"/>
      <c r="S502" s="252"/>
      <c r="T502" s="252"/>
      <c r="U502" s="252"/>
      <c r="V502" s="252"/>
      <c r="W502" s="253" t="str">
        <f t="shared" si="8"/>
        <v/>
      </c>
      <c r="X502" s="253"/>
      <c r="Y502" s="253"/>
    </row>
    <row r="503" spans="1:25" x14ac:dyDescent="0.15">
      <c r="A503" s="252"/>
      <c r="B503" s="252"/>
      <c r="C503" s="254"/>
      <c r="D503" s="254"/>
      <c r="E503" s="254"/>
      <c r="F503" s="252"/>
      <c r="G503" s="252"/>
      <c r="H503" s="252"/>
      <c r="I503" s="252"/>
      <c r="J503" s="252"/>
      <c r="K503" s="252"/>
      <c r="L503" s="252"/>
      <c r="M503" s="252"/>
      <c r="N503" s="252"/>
      <c r="O503" s="252"/>
      <c r="P503" s="252"/>
      <c r="Q503" s="252"/>
      <c r="R503" s="252"/>
      <c r="S503" s="252"/>
      <c r="T503" s="252"/>
      <c r="U503" s="252"/>
      <c r="V503" s="252"/>
      <c r="W503" s="253" t="str">
        <f t="shared" si="8"/>
        <v/>
      </c>
      <c r="X503" s="253"/>
      <c r="Y503" s="253"/>
    </row>
    <row r="504" spans="1:25" x14ac:dyDescent="0.15">
      <c r="A504" s="255"/>
      <c r="B504" s="255"/>
      <c r="C504" s="256"/>
      <c r="D504" s="256"/>
      <c r="E504" s="256"/>
      <c r="F504" s="255"/>
      <c r="G504" s="255"/>
      <c r="H504" s="255"/>
      <c r="I504" s="255"/>
      <c r="J504" s="255"/>
      <c r="K504" s="255"/>
      <c r="L504" s="255"/>
      <c r="M504" s="255"/>
      <c r="N504" s="255"/>
      <c r="O504" s="255"/>
      <c r="P504" s="255"/>
      <c r="Q504" s="255"/>
      <c r="R504" s="255"/>
      <c r="S504" s="255"/>
      <c r="T504" s="255"/>
      <c r="U504" s="255"/>
      <c r="V504" s="255"/>
      <c r="W504" s="257" t="str">
        <f t="shared" si="8"/>
        <v/>
      </c>
      <c r="X504" s="257"/>
      <c r="Y504" s="257"/>
    </row>
    <row r="505" spans="1:25" ht="15" customHeight="1" x14ac:dyDescent="0.15">
      <c r="A505" s="131"/>
      <c r="B505" s="131"/>
      <c r="C505" s="131"/>
      <c r="D505" s="131"/>
      <c r="E505" s="131"/>
      <c r="F505" s="131"/>
      <c r="G505" s="131"/>
      <c r="H505" s="131"/>
      <c r="I505" s="131"/>
      <c r="J505" s="131"/>
      <c r="K505" s="131"/>
      <c r="L505" s="131"/>
      <c r="M505" s="131"/>
      <c r="N505" s="131"/>
      <c r="O505" s="131"/>
      <c r="P505" s="131"/>
      <c r="Q505" s="131"/>
      <c r="R505" s="131"/>
      <c r="S505" s="130"/>
      <c r="T505" s="130"/>
      <c r="U505" s="130"/>
      <c r="V505" s="130"/>
      <c r="W505" s="130"/>
      <c r="X505" s="130"/>
      <c r="Y505" s="130"/>
    </row>
    <row r="506" spans="1:25" s="26" customFormat="1" ht="16" x14ac:dyDescent="0.2">
      <c r="A506" s="127" t="s">
        <v>106</v>
      </c>
      <c r="B506" s="127"/>
      <c r="C506" s="127"/>
      <c r="D506" s="127"/>
      <c r="E506" s="127"/>
      <c r="F506" s="127"/>
      <c r="G506" s="127"/>
      <c r="H506" s="127"/>
      <c r="I506" s="127"/>
      <c r="J506" s="127"/>
      <c r="K506" s="127"/>
      <c r="L506" s="127"/>
      <c r="M506" s="127"/>
      <c r="N506" s="127"/>
      <c r="O506" s="127"/>
      <c r="P506" s="127"/>
      <c r="Q506" s="127"/>
      <c r="R506" s="27"/>
      <c r="S506" s="130"/>
      <c r="T506" s="130"/>
      <c r="U506" s="130"/>
      <c r="V506" s="130"/>
      <c r="W506" s="130"/>
      <c r="X506" s="130"/>
      <c r="Y506" s="130"/>
    </row>
    <row r="507" spans="1:25" ht="15" customHeight="1" x14ac:dyDescent="0.15">
      <c r="A507" s="251" t="str">
        <f>CONCATENATE("Zusammenfassung Belege Porti, Telefon ",Stammdaten!F20)</f>
        <v xml:space="preserve">Zusammenfassung Belege Porti, Telefon </v>
      </c>
      <c r="B507" s="251"/>
      <c r="C507" s="251"/>
      <c r="D507" s="251"/>
      <c r="E507" s="251"/>
      <c r="F507" s="251"/>
      <c r="G507" s="251"/>
      <c r="H507" s="251"/>
      <c r="I507" s="251"/>
      <c r="J507" s="251"/>
      <c r="K507" s="251"/>
      <c r="L507" s="251"/>
      <c r="M507" s="251"/>
      <c r="N507" s="251"/>
      <c r="O507" s="251"/>
      <c r="P507" s="251"/>
      <c r="Q507" s="251"/>
      <c r="R507" s="251"/>
      <c r="S507" s="130"/>
      <c r="T507" s="130"/>
      <c r="U507" s="130"/>
      <c r="V507" s="130"/>
      <c r="W507" s="130"/>
      <c r="X507" s="130"/>
      <c r="Y507" s="130"/>
    </row>
    <row r="508" spans="1:25" ht="15" customHeight="1" x14ac:dyDescent="0.15">
      <c r="A508" s="131"/>
      <c r="B508" s="131"/>
      <c r="C508" s="131"/>
      <c r="D508" s="131"/>
      <c r="E508" s="131"/>
      <c r="F508" s="131"/>
      <c r="G508" s="131"/>
      <c r="H508" s="131"/>
      <c r="I508" s="131"/>
      <c r="J508" s="131"/>
      <c r="K508" s="131"/>
      <c r="L508" s="131"/>
      <c r="M508" s="131"/>
      <c r="N508" s="131"/>
      <c r="O508" s="131"/>
      <c r="P508" s="131"/>
      <c r="Q508" s="131"/>
      <c r="R508" s="131"/>
      <c r="S508" s="130"/>
      <c r="T508" s="130"/>
      <c r="U508" s="130"/>
      <c r="V508" s="130"/>
      <c r="W508" s="130"/>
      <c r="X508" s="130"/>
      <c r="Y508" s="130"/>
    </row>
    <row r="509" spans="1:25" ht="15" customHeight="1" x14ac:dyDescent="0.15">
      <c r="A509" s="131"/>
      <c r="B509" s="131"/>
      <c r="C509" s="131"/>
      <c r="D509" s="131"/>
      <c r="E509" s="131"/>
      <c r="F509" s="131"/>
      <c r="G509" s="131"/>
      <c r="H509" s="131"/>
      <c r="I509" s="131"/>
      <c r="J509" s="131"/>
      <c r="K509" s="131"/>
      <c r="L509" s="131"/>
      <c r="M509" s="131"/>
      <c r="N509" s="131"/>
      <c r="O509" s="131"/>
      <c r="P509" s="131"/>
      <c r="Q509" s="131"/>
      <c r="R509" s="131"/>
      <c r="S509" s="130"/>
      <c r="T509" s="130"/>
      <c r="U509" s="130"/>
      <c r="V509" s="130"/>
      <c r="W509" s="130"/>
      <c r="X509" s="130"/>
      <c r="Y509" s="130"/>
    </row>
    <row r="510" spans="1:25" ht="15" customHeight="1" x14ac:dyDescent="0.15">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5" customHeight="1" x14ac:dyDescent="0.15">
      <c r="A511" s="22"/>
      <c r="B511" s="22"/>
      <c r="C511" s="22"/>
      <c r="D511" s="22"/>
      <c r="E511" s="22"/>
      <c r="F511" s="22"/>
      <c r="G511" s="22"/>
      <c r="H511" s="22"/>
      <c r="I511" s="22"/>
      <c r="J511" s="258" t="s">
        <v>70</v>
      </c>
      <c r="K511" s="259"/>
      <c r="L511" s="259"/>
      <c r="M511" s="259"/>
      <c r="N511" s="259"/>
      <c r="O511" s="259"/>
      <c r="P511" s="259"/>
      <c r="Q511" s="259"/>
      <c r="R511" s="259"/>
      <c r="S511" s="259"/>
      <c r="T511" s="259"/>
      <c r="U511" s="260" t="s">
        <v>23</v>
      </c>
      <c r="V511" s="260"/>
      <c r="W511" s="266" t="str">
        <f>IF(SUM(T515:V560)=0,"",SUM(T515:V560))</f>
        <v/>
      </c>
      <c r="X511" s="266"/>
      <c r="Y511" s="267"/>
    </row>
    <row r="512" spans="1:25" x14ac:dyDescent="0.15">
      <c r="A512" s="4"/>
      <c r="B512" s="4"/>
      <c r="C512" s="4"/>
      <c r="D512" s="4"/>
      <c r="E512" s="4"/>
      <c r="F512" s="4"/>
      <c r="G512" s="4"/>
      <c r="H512" s="4"/>
      <c r="I512" s="4"/>
      <c r="J512" s="261" t="s">
        <v>56</v>
      </c>
      <c r="K512" s="149"/>
      <c r="L512" s="149"/>
      <c r="M512" s="149"/>
      <c r="N512" s="149"/>
      <c r="O512" s="149"/>
      <c r="P512" s="149"/>
      <c r="Q512" s="149"/>
      <c r="R512" s="149"/>
      <c r="S512" s="149"/>
      <c r="T512" s="149"/>
      <c r="U512" s="230" t="s">
        <v>23</v>
      </c>
      <c r="V512" s="230"/>
      <c r="W512" s="268" t="str">
        <f>IF(W511="","",Budget!$W$18-W511)</f>
        <v/>
      </c>
      <c r="X512" s="269"/>
      <c r="Y512" s="270"/>
    </row>
    <row r="513" spans="1:25" ht="15" x14ac:dyDescent="0.2">
      <c r="A513"/>
      <c r="B513"/>
      <c r="C513"/>
      <c r="D513"/>
      <c r="E513"/>
      <c r="F513"/>
      <c r="G513"/>
      <c r="H513"/>
      <c r="I513"/>
      <c r="J513"/>
      <c r="K513"/>
      <c r="L513"/>
      <c r="M513"/>
      <c r="N513"/>
      <c r="O513"/>
      <c r="P513"/>
      <c r="Q513"/>
      <c r="R513"/>
      <c r="S513"/>
      <c r="T513"/>
      <c r="U513"/>
      <c r="V513"/>
      <c r="W513"/>
      <c r="X513"/>
      <c r="Y513"/>
    </row>
    <row r="514" spans="1:25" x14ac:dyDescent="0.15">
      <c r="A514" s="265" t="s">
        <v>58</v>
      </c>
      <c r="B514" s="265"/>
      <c r="C514" s="265" t="s">
        <v>59</v>
      </c>
      <c r="D514" s="265"/>
      <c r="E514" s="265"/>
      <c r="F514" s="265" t="s">
        <v>57</v>
      </c>
      <c r="G514" s="265"/>
      <c r="H514" s="265"/>
      <c r="I514" s="265"/>
      <c r="J514" s="265"/>
      <c r="K514" s="265"/>
      <c r="L514" s="265"/>
      <c r="M514" s="265"/>
      <c r="N514" s="265"/>
      <c r="O514" s="265"/>
      <c r="P514" s="265"/>
      <c r="Q514" s="265"/>
      <c r="R514" s="265"/>
      <c r="S514" s="265"/>
      <c r="T514" s="265" t="s">
        <v>60</v>
      </c>
      <c r="U514" s="265"/>
      <c r="V514" s="265"/>
      <c r="W514" s="265" t="s">
        <v>61</v>
      </c>
      <c r="X514" s="265"/>
      <c r="Y514" s="265"/>
    </row>
    <row r="515" spans="1:25" x14ac:dyDescent="0.15">
      <c r="A515" s="262"/>
      <c r="B515" s="262"/>
      <c r="C515" s="263"/>
      <c r="D515" s="263"/>
      <c r="E515" s="263"/>
      <c r="F515" s="262"/>
      <c r="G515" s="262"/>
      <c r="H515" s="262"/>
      <c r="I515" s="262"/>
      <c r="J515" s="262"/>
      <c r="K515" s="262"/>
      <c r="L515" s="262"/>
      <c r="M515" s="262"/>
      <c r="N515" s="262"/>
      <c r="O515" s="262"/>
      <c r="P515" s="262"/>
      <c r="Q515" s="262"/>
      <c r="R515" s="262"/>
      <c r="S515" s="262"/>
      <c r="T515" s="262"/>
      <c r="U515" s="262"/>
      <c r="V515" s="262"/>
      <c r="W515" s="264" t="str">
        <f>IF(T515="","",T515)</f>
        <v/>
      </c>
      <c r="X515" s="264"/>
      <c r="Y515" s="264"/>
    </row>
    <row r="516" spans="1:25" x14ac:dyDescent="0.15">
      <c r="A516" s="252"/>
      <c r="B516" s="252"/>
      <c r="C516" s="254"/>
      <c r="D516" s="254"/>
      <c r="E516" s="254"/>
      <c r="F516" s="252"/>
      <c r="G516" s="252"/>
      <c r="H516" s="252"/>
      <c r="I516" s="252"/>
      <c r="J516" s="252"/>
      <c r="K516" s="252"/>
      <c r="L516" s="252"/>
      <c r="M516" s="252"/>
      <c r="N516" s="252"/>
      <c r="O516" s="252"/>
      <c r="P516" s="252"/>
      <c r="Q516" s="252"/>
      <c r="R516" s="252"/>
      <c r="S516" s="252"/>
      <c r="T516" s="252"/>
      <c r="U516" s="252"/>
      <c r="V516" s="252"/>
      <c r="W516" s="253" t="str">
        <f>IF(OR(W515="",T516=""),"",W515+T516)</f>
        <v/>
      </c>
      <c r="X516" s="253"/>
      <c r="Y516" s="253"/>
    </row>
    <row r="517" spans="1:25" x14ac:dyDescent="0.15">
      <c r="A517" s="252"/>
      <c r="B517" s="252"/>
      <c r="C517" s="254"/>
      <c r="D517" s="254"/>
      <c r="E517" s="254"/>
      <c r="F517" s="252"/>
      <c r="G517" s="252"/>
      <c r="H517" s="252"/>
      <c r="I517" s="252"/>
      <c r="J517" s="252"/>
      <c r="K517" s="252"/>
      <c r="L517" s="252"/>
      <c r="M517" s="252"/>
      <c r="N517" s="252"/>
      <c r="O517" s="252"/>
      <c r="P517" s="252"/>
      <c r="Q517" s="252"/>
      <c r="R517" s="252"/>
      <c r="S517" s="252"/>
      <c r="T517" s="252"/>
      <c r="U517" s="252"/>
      <c r="V517" s="252"/>
      <c r="W517" s="253" t="str">
        <f t="shared" ref="W517:W560" si="9">IF(OR(W516="",T517=""),"",W516+T517)</f>
        <v/>
      </c>
      <c r="X517" s="253"/>
      <c r="Y517" s="253"/>
    </row>
    <row r="518" spans="1:25" x14ac:dyDescent="0.15">
      <c r="A518" s="252"/>
      <c r="B518" s="252"/>
      <c r="C518" s="254"/>
      <c r="D518" s="254"/>
      <c r="E518" s="254"/>
      <c r="F518" s="252"/>
      <c r="G518" s="252"/>
      <c r="H518" s="252"/>
      <c r="I518" s="252"/>
      <c r="J518" s="252"/>
      <c r="K518" s="252"/>
      <c r="L518" s="252"/>
      <c r="M518" s="252"/>
      <c r="N518" s="252"/>
      <c r="O518" s="252"/>
      <c r="P518" s="252"/>
      <c r="Q518" s="252"/>
      <c r="R518" s="252"/>
      <c r="S518" s="252"/>
      <c r="T518" s="252"/>
      <c r="U518" s="252"/>
      <c r="V518" s="252"/>
      <c r="W518" s="253" t="str">
        <f t="shared" si="9"/>
        <v/>
      </c>
      <c r="X518" s="253"/>
      <c r="Y518" s="253"/>
    </row>
    <row r="519" spans="1:25" x14ac:dyDescent="0.15">
      <c r="A519" s="252"/>
      <c r="B519" s="252"/>
      <c r="C519" s="254"/>
      <c r="D519" s="254"/>
      <c r="E519" s="254"/>
      <c r="F519" s="252"/>
      <c r="G519" s="252"/>
      <c r="H519" s="252"/>
      <c r="I519" s="252"/>
      <c r="J519" s="252"/>
      <c r="K519" s="252"/>
      <c r="L519" s="252"/>
      <c r="M519" s="252"/>
      <c r="N519" s="252"/>
      <c r="O519" s="252"/>
      <c r="P519" s="252"/>
      <c r="Q519" s="252"/>
      <c r="R519" s="252"/>
      <c r="S519" s="252"/>
      <c r="T519" s="252"/>
      <c r="U519" s="252"/>
      <c r="V519" s="252"/>
      <c r="W519" s="253" t="str">
        <f t="shared" si="9"/>
        <v/>
      </c>
      <c r="X519" s="253"/>
      <c r="Y519" s="253"/>
    </row>
    <row r="520" spans="1:25" x14ac:dyDescent="0.15">
      <c r="A520" s="252"/>
      <c r="B520" s="252"/>
      <c r="C520" s="254"/>
      <c r="D520" s="254"/>
      <c r="E520" s="254"/>
      <c r="F520" s="252"/>
      <c r="G520" s="252"/>
      <c r="H520" s="252"/>
      <c r="I520" s="252"/>
      <c r="J520" s="252"/>
      <c r="K520" s="252"/>
      <c r="L520" s="252"/>
      <c r="M520" s="252"/>
      <c r="N520" s="252"/>
      <c r="O520" s="252"/>
      <c r="P520" s="252"/>
      <c r="Q520" s="252"/>
      <c r="R520" s="252"/>
      <c r="S520" s="252"/>
      <c r="T520" s="252"/>
      <c r="U520" s="252"/>
      <c r="V520" s="252"/>
      <c r="W520" s="253" t="str">
        <f t="shared" si="9"/>
        <v/>
      </c>
      <c r="X520" s="253"/>
      <c r="Y520" s="253"/>
    </row>
    <row r="521" spans="1:25" x14ac:dyDescent="0.15">
      <c r="A521" s="252"/>
      <c r="B521" s="252"/>
      <c r="C521" s="254"/>
      <c r="D521" s="254"/>
      <c r="E521" s="254"/>
      <c r="F521" s="252"/>
      <c r="G521" s="252"/>
      <c r="H521" s="252"/>
      <c r="I521" s="252"/>
      <c r="J521" s="252"/>
      <c r="K521" s="252"/>
      <c r="L521" s="252"/>
      <c r="M521" s="252"/>
      <c r="N521" s="252"/>
      <c r="O521" s="252"/>
      <c r="P521" s="252"/>
      <c r="Q521" s="252"/>
      <c r="R521" s="252"/>
      <c r="S521" s="252"/>
      <c r="T521" s="252"/>
      <c r="U521" s="252"/>
      <c r="V521" s="252"/>
      <c r="W521" s="253" t="str">
        <f t="shared" si="9"/>
        <v/>
      </c>
      <c r="X521" s="253"/>
      <c r="Y521" s="253"/>
    </row>
    <row r="522" spans="1:25" x14ac:dyDescent="0.15">
      <c r="A522" s="252"/>
      <c r="B522" s="252"/>
      <c r="C522" s="254"/>
      <c r="D522" s="254"/>
      <c r="E522" s="254"/>
      <c r="F522" s="252"/>
      <c r="G522" s="252"/>
      <c r="H522" s="252"/>
      <c r="I522" s="252"/>
      <c r="J522" s="252"/>
      <c r="K522" s="252"/>
      <c r="L522" s="252"/>
      <c r="M522" s="252"/>
      <c r="N522" s="252"/>
      <c r="O522" s="252"/>
      <c r="P522" s="252"/>
      <c r="Q522" s="252"/>
      <c r="R522" s="252"/>
      <c r="S522" s="252"/>
      <c r="T522" s="252"/>
      <c r="U522" s="252"/>
      <c r="V522" s="252"/>
      <c r="W522" s="253" t="str">
        <f t="shared" si="9"/>
        <v/>
      </c>
      <c r="X522" s="253"/>
      <c r="Y522" s="253"/>
    </row>
    <row r="523" spans="1:25" x14ac:dyDescent="0.15">
      <c r="A523" s="252"/>
      <c r="B523" s="252"/>
      <c r="C523" s="254"/>
      <c r="D523" s="254"/>
      <c r="E523" s="254"/>
      <c r="F523" s="252"/>
      <c r="G523" s="252"/>
      <c r="H523" s="252"/>
      <c r="I523" s="252"/>
      <c r="J523" s="252"/>
      <c r="K523" s="252"/>
      <c r="L523" s="252"/>
      <c r="M523" s="252"/>
      <c r="N523" s="252"/>
      <c r="O523" s="252"/>
      <c r="P523" s="252"/>
      <c r="Q523" s="252"/>
      <c r="R523" s="252"/>
      <c r="S523" s="252"/>
      <c r="T523" s="252"/>
      <c r="U523" s="252"/>
      <c r="V523" s="252"/>
      <c r="W523" s="253" t="str">
        <f t="shared" si="9"/>
        <v/>
      </c>
      <c r="X523" s="253"/>
      <c r="Y523" s="253"/>
    </row>
    <row r="524" spans="1:25" x14ac:dyDescent="0.15">
      <c r="A524" s="252"/>
      <c r="B524" s="252"/>
      <c r="C524" s="254"/>
      <c r="D524" s="254"/>
      <c r="E524" s="254"/>
      <c r="F524" s="252"/>
      <c r="G524" s="252"/>
      <c r="H524" s="252"/>
      <c r="I524" s="252"/>
      <c r="J524" s="252"/>
      <c r="K524" s="252"/>
      <c r="L524" s="252"/>
      <c r="M524" s="252"/>
      <c r="N524" s="252"/>
      <c r="O524" s="252"/>
      <c r="P524" s="252"/>
      <c r="Q524" s="252"/>
      <c r="R524" s="252"/>
      <c r="S524" s="252"/>
      <c r="T524" s="252"/>
      <c r="U524" s="252"/>
      <c r="V524" s="252"/>
      <c r="W524" s="253" t="str">
        <f t="shared" si="9"/>
        <v/>
      </c>
      <c r="X524" s="253"/>
      <c r="Y524" s="253"/>
    </row>
    <row r="525" spans="1:25" x14ac:dyDescent="0.15">
      <c r="A525" s="252"/>
      <c r="B525" s="252"/>
      <c r="C525" s="254"/>
      <c r="D525" s="254"/>
      <c r="E525" s="254"/>
      <c r="F525" s="252"/>
      <c r="G525" s="252"/>
      <c r="H525" s="252"/>
      <c r="I525" s="252"/>
      <c r="J525" s="252"/>
      <c r="K525" s="252"/>
      <c r="L525" s="252"/>
      <c r="M525" s="252"/>
      <c r="N525" s="252"/>
      <c r="O525" s="252"/>
      <c r="P525" s="252"/>
      <c r="Q525" s="252"/>
      <c r="R525" s="252"/>
      <c r="S525" s="252"/>
      <c r="T525" s="252"/>
      <c r="U525" s="252"/>
      <c r="V525" s="252"/>
      <c r="W525" s="253" t="str">
        <f t="shared" si="9"/>
        <v/>
      </c>
      <c r="X525" s="253"/>
      <c r="Y525" s="253"/>
    </row>
    <row r="526" spans="1:25" x14ac:dyDescent="0.15">
      <c r="A526" s="252"/>
      <c r="B526" s="252"/>
      <c r="C526" s="254"/>
      <c r="D526" s="254"/>
      <c r="E526" s="254"/>
      <c r="F526" s="252"/>
      <c r="G526" s="252"/>
      <c r="H526" s="252"/>
      <c r="I526" s="252"/>
      <c r="J526" s="252"/>
      <c r="K526" s="252"/>
      <c r="L526" s="252"/>
      <c r="M526" s="252"/>
      <c r="N526" s="252"/>
      <c r="O526" s="252"/>
      <c r="P526" s="252"/>
      <c r="Q526" s="252"/>
      <c r="R526" s="252"/>
      <c r="S526" s="252"/>
      <c r="T526" s="252"/>
      <c r="U526" s="252"/>
      <c r="V526" s="252"/>
      <c r="W526" s="253" t="str">
        <f t="shared" si="9"/>
        <v/>
      </c>
      <c r="X526" s="253"/>
      <c r="Y526" s="253"/>
    </row>
    <row r="527" spans="1:25" x14ac:dyDescent="0.15">
      <c r="A527" s="252"/>
      <c r="B527" s="252"/>
      <c r="C527" s="254"/>
      <c r="D527" s="254"/>
      <c r="E527" s="254"/>
      <c r="F527" s="252"/>
      <c r="G527" s="252"/>
      <c r="H527" s="252"/>
      <c r="I527" s="252"/>
      <c r="J527" s="252"/>
      <c r="K527" s="252"/>
      <c r="L527" s="252"/>
      <c r="M527" s="252"/>
      <c r="N527" s="252"/>
      <c r="O527" s="252"/>
      <c r="P527" s="252"/>
      <c r="Q527" s="252"/>
      <c r="R527" s="252"/>
      <c r="S527" s="252"/>
      <c r="T527" s="252"/>
      <c r="U527" s="252"/>
      <c r="V527" s="252"/>
      <c r="W527" s="253" t="str">
        <f t="shared" si="9"/>
        <v/>
      </c>
      <c r="X527" s="253"/>
      <c r="Y527" s="253"/>
    </row>
    <row r="528" spans="1:25" x14ac:dyDescent="0.15">
      <c r="A528" s="252"/>
      <c r="B528" s="252"/>
      <c r="C528" s="254"/>
      <c r="D528" s="254"/>
      <c r="E528" s="254"/>
      <c r="F528" s="252"/>
      <c r="G528" s="252"/>
      <c r="H528" s="252"/>
      <c r="I528" s="252"/>
      <c r="J528" s="252"/>
      <c r="K528" s="252"/>
      <c r="L528" s="252"/>
      <c r="M528" s="252"/>
      <c r="N528" s="252"/>
      <c r="O528" s="252"/>
      <c r="P528" s="252"/>
      <c r="Q528" s="252"/>
      <c r="R528" s="252"/>
      <c r="S528" s="252"/>
      <c r="T528" s="252"/>
      <c r="U528" s="252"/>
      <c r="V528" s="252"/>
      <c r="W528" s="253" t="str">
        <f t="shared" si="9"/>
        <v/>
      </c>
      <c r="X528" s="253"/>
      <c r="Y528" s="253"/>
    </row>
    <row r="529" spans="1:25" x14ac:dyDescent="0.15">
      <c r="A529" s="252"/>
      <c r="B529" s="252"/>
      <c r="C529" s="254"/>
      <c r="D529" s="254"/>
      <c r="E529" s="254"/>
      <c r="F529" s="252"/>
      <c r="G529" s="252"/>
      <c r="H529" s="252"/>
      <c r="I529" s="252"/>
      <c r="J529" s="252"/>
      <c r="K529" s="252"/>
      <c r="L529" s="252"/>
      <c r="M529" s="252"/>
      <c r="N529" s="252"/>
      <c r="O529" s="252"/>
      <c r="P529" s="252"/>
      <c r="Q529" s="252"/>
      <c r="R529" s="252"/>
      <c r="S529" s="252"/>
      <c r="T529" s="252"/>
      <c r="U529" s="252"/>
      <c r="V529" s="252"/>
      <c r="W529" s="253" t="str">
        <f t="shared" si="9"/>
        <v/>
      </c>
      <c r="X529" s="253"/>
      <c r="Y529" s="253"/>
    </row>
    <row r="530" spans="1:25" x14ac:dyDescent="0.15">
      <c r="A530" s="252"/>
      <c r="B530" s="252"/>
      <c r="C530" s="254"/>
      <c r="D530" s="254"/>
      <c r="E530" s="254"/>
      <c r="F530" s="252"/>
      <c r="G530" s="252"/>
      <c r="H530" s="252"/>
      <c r="I530" s="252"/>
      <c r="J530" s="252"/>
      <c r="K530" s="252"/>
      <c r="L530" s="252"/>
      <c r="M530" s="252"/>
      <c r="N530" s="252"/>
      <c r="O530" s="252"/>
      <c r="P530" s="252"/>
      <c r="Q530" s="252"/>
      <c r="R530" s="252"/>
      <c r="S530" s="252"/>
      <c r="T530" s="252"/>
      <c r="U530" s="252"/>
      <c r="V530" s="252"/>
      <c r="W530" s="253" t="str">
        <f t="shared" si="9"/>
        <v/>
      </c>
      <c r="X530" s="253"/>
      <c r="Y530" s="253"/>
    </row>
    <row r="531" spans="1:25" x14ac:dyDescent="0.15">
      <c r="A531" s="252"/>
      <c r="B531" s="252"/>
      <c r="C531" s="254"/>
      <c r="D531" s="254"/>
      <c r="E531" s="254"/>
      <c r="F531" s="252"/>
      <c r="G531" s="252"/>
      <c r="H531" s="252"/>
      <c r="I531" s="252"/>
      <c r="J531" s="252"/>
      <c r="K531" s="252"/>
      <c r="L531" s="252"/>
      <c r="M531" s="252"/>
      <c r="N531" s="252"/>
      <c r="O531" s="252"/>
      <c r="P531" s="252"/>
      <c r="Q531" s="252"/>
      <c r="R531" s="252"/>
      <c r="S531" s="252"/>
      <c r="T531" s="252"/>
      <c r="U531" s="252"/>
      <c r="V531" s="252"/>
      <c r="W531" s="253" t="str">
        <f t="shared" si="9"/>
        <v/>
      </c>
      <c r="X531" s="253"/>
      <c r="Y531" s="253"/>
    </row>
    <row r="532" spans="1:25" x14ac:dyDescent="0.15">
      <c r="A532" s="252"/>
      <c r="B532" s="252"/>
      <c r="C532" s="254"/>
      <c r="D532" s="254"/>
      <c r="E532" s="254"/>
      <c r="F532" s="252"/>
      <c r="G532" s="252"/>
      <c r="H532" s="252"/>
      <c r="I532" s="252"/>
      <c r="J532" s="252"/>
      <c r="K532" s="252"/>
      <c r="L532" s="252"/>
      <c r="M532" s="252"/>
      <c r="N532" s="252"/>
      <c r="O532" s="252"/>
      <c r="P532" s="252"/>
      <c r="Q532" s="252"/>
      <c r="R532" s="252"/>
      <c r="S532" s="252"/>
      <c r="T532" s="252"/>
      <c r="U532" s="252"/>
      <c r="V532" s="252"/>
      <c r="W532" s="253" t="str">
        <f t="shared" si="9"/>
        <v/>
      </c>
      <c r="X532" s="253"/>
      <c r="Y532" s="253"/>
    </row>
    <row r="533" spans="1:25" x14ac:dyDescent="0.15">
      <c r="A533" s="252"/>
      <c r="B533" s="252"/>
      <c r="C533" s="254"/>
      <c r="D533" s="254"/>
      <c r="E533" s="254"/>
      <c r="F533" s="252"/>
      <c r="G533" s="252"/>
      <c r="H533" s="252"/>
      <c r="I533" s="252"/>
      <c r="J533" s="252"/>
      <c r="K533" s="252"/>
      <c r="L533" s="252"/>
      <c r="M533" s="252"/>
      <c r="N533" s="252"/>
      <c r="O533" s="252"/>
      <c r="P533" s="252"/>
      <c r="Q533" s="252"/>
      <c r="R533" s="252"/>
      <c r="S533" s="252"/>
      <c r="T533" s="252"/>
      <c r="U533" s="252"/>
      <c r="V533" s="252"/>
      <c r="W533" s="253" t="str">
        <f t="shared" si="9"/>
        <v/>
      </c>
      <c r="X533" s="253"/>
      <c r="Y533" s="253"/>
    </row>
    <row r="534" spans="1:25" x14ac:dyDescent="0.15">
      <c r="A534" s="252"/>
      <c r="B534" s="252"/>
      <c r="C534" s="254"/>
      <c r="D534" s="254"/>
      <c r="E534" s="254"/>
      <c r="F534" s="252"/>
      <c r="G534" s="252"/>
      <c r="H534" s="252"/>
      <c r="I534" s="252"/>
      <c r="J534" s="252"/>
      <c r="K534" s="252"/>
      <c r="L534" s="252"/>
      <c r="M534" s="252"/>
      <c r="N534" s="252"/>
      <c r="O534" s="252"/>
      <c r="P534" s="252"/>
      <c r="Q534" s="252"/>
      <c r="R534" s="252"/>
      <c r="S534" s="252"/>
      <c r="T534" s="252"/>
      <c r="U534" s="252"/>
      <c r="V534" s="252"/>
      <c r="W534" s="253" t="str">
        <f t="shared" si="9"/>
        <v/>
      </c>
      <c r="X534" s="253"/>
      <c r="Y534" s="253"/>
    </row>
    <row r="535" spans="1:25" x14ac:dyDescent="0.15">
      <c r="A535" s="252"/>
      <c r="B535" s="252"/>
      <c r="C535" s="254"/>
      <c r="D535" s="254"/>
      <c r="E535" s="254"/>
      <c r="F535" s="252"/>
      <c r="G535" s="252"/>
      <c r="H535" s="252"/>
      <c r="I535" s="252"/>
      <c r="J535" s="252"/>
      <c r="K535" s="252"/>
      <c r="L535" s="252"/>
      <c r="M535" s="252"/>
      <c r="N535" s="252"/>
      <c r="O535" s="252"/>
      <c r="P535" s="252"/>
      <c r="Q535" s="252"/>
      <c r="R535" s="252"/>
      <c r="S535" s="252"/>
      <c r="T535" s="252"/>
      <c r="U535" s="252"/>
      <c r="V535" s="252"/>
      <c r="W535" s="253" t="str">
        <f t="shared" si="9"/>
        <v/>
      </c>
      <c r="X535" s="253"/>
      <c r="Y535" s="253"/>
    </row>
    <row r="536" spans="1:25" x14ac:dyDescent="0.15">
      <c r="A536" s="252"/>
      <c r="B536" s="252"/>
      <c r="C536" s="254"/>
      <c r="D536" s="254"/>
      <c r="E536" s="254"/>
      <c r="F536" s="252"/>
      <c r="G536" s="252"/>
      <c r="H536" s="252"/>
      <c r="I536" s="252"/>
      <c r="J536" s="252"/>
      <c r="K536" s="252"/>
      <c r="L536" s="252"/>
      <c r="M536" s="252"/>
      <c r="N536" s="252"/>
      <c r="O536" s="252"/>
      <c r="P536" s="252"/>
      <c r="Q536" s="252"/>
      <c r="R536" s="252"/>
      <c r="S536" s="252"/>
      <c r="T536" s="252"/>
      <c r="U536" s="252"/>
      <c r="V536" s="252"/>
      <c r="W536" s="253" t="str">
        <f t="shared" si="9"/>
        <v/>
      </c>
      <c r="X536" s="253"/>
      <c r="Y536" s="253"/>
    </row>
    <row r="537" spans="1:25" x14ac:dyDescent="0.15">
      <c r="A537" s="252"/>
      <c r="B537" s="252"/>
      <c r="C537" s="254"/>
      <c r="D537" s="254"/>
      <c r="E537" s="254"/>
      <c r="F537" s="252"/>
      <c r="G537" s="252"/>
      <c r="H537" s="252"/>
      <c r="I537" s="252"/>
      <c r="J537" s="252"/>
      <c r="K537" s="252"/>
      <c r="L537" s="252"/>
      <c r="M537" s="252"/>
      <c r="N537" s="252"/>
      <c r="O537" s="252"/>
      <c r="P537" s="252"/>
      <c r="Q537" s="252"/>
      <c r="R537" s="252"/>
      <c r="S537" s="252"/>
      <c r="T537" s="252"/>
      <c r="U537" s="252"/>
      <c r="V537" s="252"/>
      <c r="W537" s="253" t="str">
        <f t="shared" si="9"/>
        <v/>
      </c>
      <c r="X537" s="253"/>
      <c r="Y537" s="253"/>
    </row>
    <row r="538" spans="1:25" x14ac:dyDescent="0.15">
      <c r="A538" s="252"/>
      <c r="B538" s="252"/>
      <c r="C538" s="254"/>
      <c r="D538" s="254"/>
      <c r="E538" s="254"/>
      <c r="F538" s="252"/>
      <c r="G538" s="252"/>
      <c r="H538" s="252"/>
      <c r="I538" s="252"/>
      <c r="J538" s="252"/>
      <c r="K538" s="252"/>
      <c r="L538" s="252"/>
      <c r="M538" s="252"/>
      <c r="N538" s="252"/>
      <c r="O538" s="252"/>
      <c r="P538" s="252"/>
      <c r="Q538" s="252"/>
      <c r="R538" s="252"/>
      <c r="S538" s="252"/>
      <c r="T538" s="252"/>
      <c r="U538" s="252"/>
      <c r="V538" s="252"/>
      <c r="W538" s="253" t="str">
        <f t="shared" si="9"/>
        <v/>
      </c>
      <c r="X538" s="253"/>
      <c r="Y538" s="253"/>
    </row>
    <row r="539" spans="1:25" x14ac:dyDescent="0.15">
      <c r="A539" s="252"/>
      <c r="B539" s="252"/>
      <c r="C539" s="254"/>
      <c r="D539" s="254"/>
      <c r="E539" s="254"/>
      <c r="F539" s="252"/>
      <c r="G539" s="252"/>
      <c r="H539" s="252"/>
      <c r="I539" s="252"/>
      <c r="J539" s="252"/>
      <c r="K539" s="252"/>
      <c r="L539" s="252"/>
      <c r="M539" s="252"/>
      <c r="N539" s="252"/>
      <c r="O539" s="252"/>
      <c r="P539" s="252"/>
      <c r="Q539" s="252"/>
      <c r="R539" s="252"/>
      <c r="S539" s="252"/>
      <c r="T539" s="252"/>
      <c r="U539" s="252"/>
      <c r="V539" s="252"/>
      <c r="W539" s="253" t="str">
        <f t="shared" si="9"/>
        <v/>
      </c>
      <c r="X539" s="253"/>
      <c r="Y539" s="253"/>
    </row>
    <row r="540" spans="1:25" x14ac:dyDescent="0.15">
      <c r="A540" s="252"/>
      <c r="B540" s="252"/>
      <c r="C540" s="254"/>
      <c r="D540" s="254"/>
      <c r="E540" s="254"/>
      <c r="F540" s="252"/>
      <c r="G540" s="252"/>
      <c r="H540" s="252"/>
      <c r="I540" s="252"/>
      <c r="J540" s="252"/>
      <c r="K540" s="252"/>
      <c r="L540" s="252"/>
      <c r="M540" s="252"/>
      <c r="N540" s="252"/>
      <c r="O540" s="252"/>
      <c r="P540" s="252"/>
      <c r="Q540" s="252"/>
      <c r="R540" s="252"/>
      <c r="S540" s="252"/>
      <c r="T540" s="252"/>
      <c r="U540" s="252"/>
      <c r="V540" s="252"/>
      <c r="W540" s="253" t="str">
        <f t="shared" si="9"/>
        <v/>
      </c>
      <c r="X540" s="253"/>
      <c r="Y540" s="253"/>
    </row>
    <row r="541" spans="1:25" x14ac:dyDescent="0.15">
      <c r="A541" s="252"/>
      <c r="B541" s="252"/>
      <c r="C541" s="254"/>
      <c r="D541" s="254"/>
      <c r="E541" s="254"/>
      <c r="F541" s="252"/>
      <c r="G541" s="252"/>
      <c r="H541" s="252"/>
      <c r="I541" s="252"/>
      <c r="J541" s="252"/>
      <c r="K541" s="252"/>
      <c r="L541" s="252"/>
      <c r="M541" s="252"/>
      <c r="N541" s="252"/>
      <c r="O541" s="252"/>
      <c r="P541" s="252"/>
      <c r="Q541" s="252"/>
      <c r="R541" s="252"/>
      <c r="S541" s="252"/>
      <c r="T541" s="252"/>
      <c r="U541" s="252"/>
      <c r="V541" s="252"/>
      <c r="W541" s="253" t="str">
        <f t="shared" si="9"/>
        <v/>
      </c>
      <c r="X541" s="253"/>
      <c r="Y541" s="253"/>
    </row>
    <row r="542" spans="1:25" x14ac:dyDescent="0.15">
      <c r="A542" s="252"/>
      <c r="B542" s="252"/>
      <c r="C542" s="254"/>
      <c r="D542" s="254"/>
      <c r="E542" s="254"/>
      <c r="F542" s="252"/>
      <c r="G542" s="252"/>
      <c r="H542" s="252"/>
      <c r="I542" s="252"/>
      <c r="J542" s="252"/>
      <c r="K542" s="252"/>
      <c r="L542" s="252"/>
      <c r="M542" s="252"/>
      <c r="N542" s="252"/>
      <c r="O542" s="252"/>
      <c r="P542" s="252"/>
      <c r="Q542" s="252"/>
      <c r="R542" s="252"/>
      <c r="S542" s="252"/>
      <c r="T542" s="252"/>
      <c r="U542" s="252"/>
      <c r="V542" s="252"/>
      <c r="W542" s="253" t="str">
        <f t="shared" si="9"/>
        <v/>
      </c>
      <c r="X542" s="253"/>
      <c r="Y542" s="253"/>
    </row>
    <row r="543" spans="1:25" x14ac:dyDescent="0.15">
      <c r="A543" s="252"/>
      <c r="B543" s="252"/>
      <c r="C543" s="254"/>
      <c r="D543" s="254"/>
      <c r="E543" s="254"/>
      <c r="F543" s="252"/>
      <c r="G543" s="252"/>
      <c r="H543" s="252"/>
      <c r="I543" s="252"/>
      <c r="J543" s="252"/>
      <c r="K543" s="252"/>
      <c r="L543" s="252"/>
      <c r="M543" s="252"/>
      <c r="N543" s="252"/>
      <c r="O543" s="252"/>
      <c r="P543" s="252"/>
      <c r="Q543" s="252"/>
      <c r="R543" s="252"/>
      <c r="S543" s="252"/>
      <c r="T543" s="252"/>
      <c r="U543" s="252"/>
      <c r="V543" s="252"/>
      <c r="W543" s="253" t="str">
        <f t="shared" si="9"/>
        <v/>
      </c>
      <c r="X543" s="253"/>
      <c r="Y543" s="253"/>
    </row>
    <row r="544" spans="1:25" x14ac:dyDescent="0.15">
      <c r="A544" s="252"/>
      <c r="B544" s="252"/>
      <c r="C544" s="254"/>
      <c r="D544" s="254"/>
      <c r="E544" s="254"/>
      <c r="F544" s="252"/>
      <c r="G544" s="252"/>
      <c r="H544" s="252"/>
      <c r="I544" s="252"/>
      <c r="J544" s="252"/>
      <c r="K544" s="252"/>
      <c r="L544" s="252"/>
      <c r="M544" s="252"/>
      <c r="N544" s="252"/>
      <c r="O544" s="252"/>
      <c r="P544" s="252"/>
      <c r="Q544" s="252"/>
      <c r="R544" s="252"/>
      <c r="S544" s="252"/>
      <c r="T544" s="252"/>
      <c r="U544" s="252"/>
      <c r="V544" s="252"/>
      <c r="W544" s="253" t="str">
        <f t="shared" si="9"/>
        <v/>
      </c>
      <c r="X544" s="253"/>
      <c r="Y544" s="253"/>
    </row>
    <row r="545" spans="1:25" x14ac:dyDescent="0.15">
      <c r="A545" s="252"/>
      <c r="B545" s="252"/>
      <c r="C545" s="254"/>
      <c r="D545" s="254"/>
      <c r="E545" s="254"/>
      <c r="F545" s="252"/>
      <c r="G545" s="252"/>
      <c r="H545" s="252"/>
      <c r="I545" s="252"/>
      <c r="J545" s="252"/>
      <c r="K545" s="252"/>
      <c r="L545" s="252"/>
      <c r="M545" s="252"/>
      <c r="N545" s="252"/>
      <c r="O545" s="252"/>
      <c r="P545" s="252"/>
      <c r="Q545" s="252"/>
      <c r="R545" s="252"/>
      <c r="S545" s="252"/>
      <c r="T545" s="252"/>
      <c r="U545" s="252"/>
      <c r="V545" s="252"/>
      <c r="W545" s="253" t="str">
        <f t="shared" si="9"/>
        <v/>
      </c>
      <c r="X545" s="253"/>
      <c r="Y545" s="253"/>
    </row>
    <row r="546" spans="1:25" x14ac:dyDescent="0.15">
      <c r="A546" s="252"/>
      <c r="B546" s="252"/>
      <c r="C546" s="254"/>
      <c r="D546" s="254"/>
      <c r="E546" s="254"/>
      <c r="F546" s="252"/>
      <c r="G546" s="252"/>
      <c r="H546" s="252"/>
      <c r="I546" s="252"/>
      <c r="J546" s="252"/>
      <c r="K546" s="252"/>
      <c r="L546" s="252"/>
      <c r="M546" s="252"/>
      <c r="N546" s="252"/>
      <c r="O546" s="252"/>
      <c r="P546" s="252"/>
      <c r="Q546" s="252"/>
      <c r="R546" s="252"/>
      <c r="S546" s="252"/>
      <c r="T546" s="252"/>
      <c r="U546" s="252"/>
      <c r="V546" s="252"/>
      <c r="W546" s="253" t="str">
        <f t="shared" si="9"/>
        <v/>
      </c>
      <c r="X546" s="253"/>
      <c r="Y546" s="253"/>
    </row>
    <row r="547" spans="1:25" x14ac:dyDescent="0.15">
      <c r="A547" s="252"/>
      <c r="B547" s="252"/>
      <c r="C547" s="254"/>
      <c r="D547" s="254"/>
      <c r="E547" s="254"/>
      <c r="F547" s="252"/>
      <c r="G547" s="252"/>
      <c r="H547" s="252"/>
      <c r="I547" s="252"/>
      <c r="J547" s="252"/>
      <c r="K547" s="252"/>
      <c r="L547" s="252"/>
      <c r="M547" s="252"/>
      <c r="N547" s="252"/>
      <c r="O547" s="252"/>
      <c r="P547" s="252"/>
      <c r="Q547" s="252"/>
      <c r="R547" s="252"/>
      <c r="S547" s="252"/>
      <c r="T547" s="252"/>
      <c r="U547" s="252"/>
      <c r="V547" s="252"/>
      <c r="W547" s="253" t="str">
        <f t="shared" si="9"/>
        <v/>
      </c>
      <c r="X547" s="253"/>
      <c r="Y547" s="253"/>
    </row>
    <row r="548" spans="1:25" x14ac:dyDescent="0.15">
      <c r="A548" s="252"/>
      <c r="B548" s="252"/>
      <c r="C548" s="254"/>
      <c r="D548" s="254"/>
      <c r="E548" s="254"/>
      <c r="F548" s="252"/>
      <c r="G548" s="252"/>
      <c r="H548" s="252"/>
      <c r="I548" s="252"/>
      <c r="J548" s="252"/>
      <c r="K548" s="252"/>
      <c r="L548" s="252"/>
      <c r="M548" s="252"/>
      <c r="N548" s="252"/>
      <c r="O548" s="252"/>
      <c r="P548" s="252"/>
      <c r="Q548" s="252"/>
      <c r="R548" s="252"/>
      <c r="S548" s="252"/>
      <c r="T548" s="252"/>
      <c r="U548" s="252"/>
      <c r="V548" s="252"/>
      <c r="W548" s="253" t="str">
        <f t="shared" si="9"/>
        <v/>
      </c>
      <c r="X548" s="253"/>
      <c r="Y548" s="253"/>
    </row>
    <row r="549" spans="1:25" x14ac:dyDescent="0.15">
      <c r="A549" s="252"/>
      <c r="B549" s="252"/>
      <c r="C549" s="254"/>
      <c r="D549" s="254"/>
      <c r="E549" s="254"/>
      <c r="F549" s="252"/>
      <c r="G549" s="252"/>
      <c r="H549" s="252"/>
      <c r="I549" s="252"/>
      <c r="J549" s="252"/>
      <c r="K549" s="252"/>
      <c r="L549" s="252"/>
      <c r="M549" s="252"/>
      <c r="N549" s="252"/>
      <c r="O549" s="252"/>
      <c r="P549" s="252"/>
      <c r="Q549" s="252"/>
      <c r="R549" s="252"/>
      <c r="S549" s="252"/>
      <c r="T549" s="252"/>
      <c r="U549" s="252"/>
      <c r="V549" s="252"/>
      <c r="W549" s="253" t="str">
        <f t="shared" si="9"/>
        <v/>
      </c>
      <c r="X549" s="253"/>
      <c r="Y549" s="253"/>
    </row>
    <row r="550" spans="1:25" x14ac:dyDescent="0.15">
      <c r="A550" s="252"/>
      <c r="B550" s="252"/>
      <c r="C550" s="254"/>
      <c r="D550" s="254"/>
      <c r="E550" s="254"/>
      <c r="F550" s="252"/>
      <c r="G550" s="252"/>
      <c r="H550" s="252"/>
      <c r="I550" s="252"/>
      <c r="J550" s="252"/>
      <c r="K550" s="252"/>
      <c r="L550" s="252"/>
      <c r="M550" s="252"/>
      <c r="N550" s="252"/>
      <c r="O550" s="252"/>
      <c r="P550" s="252"/>
      <c r="Q550" s="252"/>
      <c r="R550" s="252"/>
      <c r="S550" s="252"/>
      <c r="T550" s="252"/>
      <c r="U550" s="252"/>
      <c r="V550" s="252"/>
      <c r="W550" s="253" t="str">
        <f t="shared" si="9"/>
        <v/>
      </c>
      <c r="X550" s="253"/>
      <c r="Y550" s="253"/>
    </row>
    <row r="551" spans="1:25" x14ac:dyDescent="0.15">
      <c r="A551" s="252"/>
      <c r="B551" s="252"/>
      <c r="C551" s="254"/>
      <c r="D551" s="254"/>
      <c r="E551" s="254"/>
      <c r="F551" s="252"/>
      <c r="G551" s="252"/>
      <c r="H551" s="252"/>
      <c r="I551" s="252"/>
      <c r="J551" s="252"/>
      <c r="K551" s="252"/>
      <c r="L551" s="252"/>
      <c r="M551" s="252"/>
      <c r="N551" s="252"/>
      <c r="O551" s="252"/>
      <c r="P551" s="252"/>
      <c r="Q551" s="252"/>
      <c r="R551" s="252"/>
      <c r="S551" s="252"/>
      <c r="T551" s="252"/>
      <c r="U551" s="252"/>
      <c r="V551" s="252"/>
      <c r="W551" s="253" t="str">
        <f t="shared" si="9"/>
        <v/>
      </c>
      <c r="X551" s="253"/>
      <c r="Y551" s="253"/>
    </row>
    <row r="552" spans="1:25" x14ac:dyDescent="0.15">
      <c r="A552" s="252"/>
      <c r="B552" s="252"/>
      <c r="C552" s="254"/>
      <c r="D552" s="254"/>
      <c r="E552" s="254"/>
      <c r="F552" s="252"/>
      <c r="G552" s="252"/>
      <c r="H552" s="252"/>
      <c r="I552" s="252"/>
      <c r="J552" s="252"/>
      <c r="K552" s="252"/>
      <c r="L552" s="252"/>
      <c r="M552" s="252"/>
      <c r="N552" s="252"/>
      <c r="O552" s="252"/>
      <c r="P552" s="252"/>
      <c r="Q552" s="252"/>
      <c r="R552" s="252"/>
      <c r="S552" s="252"/>
      <c r="T552" s="252"/>
      <c r="U552" s="252"/>
      <c r="V552" s="252"/>
      <c r="W552" s="253" t="str">
        <f t="shared" si="9"/>
        <v/>
      </c>
      <c r="X552" s="253"/>
      <c r="Y552" s="253"/>
    </row>
    <row r="553" spans="1:25" x14ac:dyDescent="0.15">
      <c r="A553" s="252"/>
      <c r="B553" s="252"/>
      <c r="C553" s="254"/>
      <c r="D553" s="254"/>
      <c r="E553" s="254"/>
      <c r="F553" s="252"/>
      <c r="G553" s="252"/>
      <c r="H553" s="252"/>
      <c r="I553" s="252"/>
      <c r="J553" s="252"/>
      <c r="K553" s="252"/>
      <c r="L553" s="252"/>
      <c r="M553" s="252"/>
      <c r="N553" s="252"/>
      <c r="O553" s="252"/>
      <c r="P553" s="252"/>
      <c r="Q553" s="252"/>
      <c r="R553" s="252"/>
      <c r="S553" s="252"/>
      <c r="T553" s="252"/>
      <c r="U553" s="252"/>
      <c r="V553" s="252"/>
      <c r="W553" s="253" t="str">
        <f t="shared" si="9"/>
        <v/>
      </c>
      <c r="X553" s="253"/>
      <c r="Y553" s="253"/>
    </row>
    <row r="554" spans="1:25" x14ac:dyDescent="0.15">
      <c r="A554" s="252"/>
      <c r="B554" s="252"/>
      <c r="C554" s="254"/>
      <c r="D554" s="254"/>
      <c r="E554" s="254"/>
      <c r="F554" s="252"/>
      <c r="G554" s="252"/>
      <c r="H554" s="252"/>
      <c r="I554" s="252"/>
      <c r="J554" s="252"/>
      <c r="K554" s="252"/>
      <c r="L554" s="252"/>
      <c r="M554" s="252"/>
      <c r="N554" s="252"/>
      <c r="O554" s="252"/>
      <c r="P554" s="252"/>
      <c r="Q554" s="252"/>
      <c r="R554" s="252"/>
      <c r="S554" s="252"/>
      <c r="T554" s="252"/>
      <c r="U554" s="252"/>
      <c r="V554" s="252"/>
      <c r="W554" s="253" t="str">
        <f t="shared" si="9"/>
        <v/>
      </c>
      <c r="X554" s="253"/>
      <c r="Y554" s="253"/>
    </row>
    <row r="555" spans="1:25" x14ac:dyDescent="0.15">
      <c r="A555" s="252"/>
      <c r="B555" s="252"/>
      <c r="C555" s="254"/>
      <c r="D555" s="254"/>
      <c r="E555" s="254"/>
      <c r="F555" s="252"/>
      <c r="G555" s="252"/>
      <c r="H555" s="252"/>
      <c r="I555" s="252"/>
      <c r="J555" s="252"/>
      <c r="K555" s="252"/>
      <c r="L555" s="252"/>
      <c r="M555" s="252"/>
      <c r="N555" s="252"/>
      <c r="O555" s="252"/>
      <c r="P555" s="252"/>
      <c r="Q555" s="252"/>
      <c r="R555" s="252"/>
      <c r="S555" s="252"/>
      <c r="T555" s="252"/>
      <c r="U555" s="252"/>
      <c r="V555" s="252"/>
      <c r="W555" s="253" t="str">
        <f t="shared" si="9"/>
        <v/>
      </c>
      <c r="X555" s="253"/>
      <c r="Y555" s="253"/>
    </row>
    <row r="556" spans="1:25" x14ac:dyDescent="0.15">
      <c r="A556" s="252"/>
      <c r="B556" s="252"/>
      <c r="C556" s="254"/>
      <c r="D556" s="254"/>
      <c r="E556" s="254"/>
      <c r="F556" s="252"/>
      <c r="G556" s="252"/>
      <c r="H556" s="252"/>
      <c r="I556" s="252"/>
      <c r="J556" s="252"/>
      <c r="K556" s="252"/>
      <c r="L556" s="252"/>
      <c r="M556" s="252"/>
      <c r="N556" s="252"/>
      <c r="O556" s="252"/>
      <c r="P556" s="252"/>
      <c r="Q556" s="252"/>
      <c r="R556" s="252"/>
      <c r="S556" s="252"/>
      <c r="T556" s="252"/>
      <c r="U556" s="252"/>
      <c r="V556" s="252"/>
      <c r="W556" s="253" t="str">
        <f t="shared" si="9"/>
        <v/>
      </c>
      <c r="X556" s="253"/>
      <c r="Y556" s="253"/>
    </row>
    <row r="557" spans="1:25" x14ac:dyDescent="0.15">
      <c r="A557" s="252"/>
      <c r="B557" s="252"/>
      <c r="C557" s="254"/>
      <c r="D557" s="254"/>
      <c r="E557" s="254"/>
      <c r="F557" s="252"/>
      <c r="G557" s="252"/>
      <c r="H557" s="252"/>
      <c r="I557" s="252"/>
      <c r="J557" s="252"/>
      <c r="K557" s="252"/>
      <c r="L557" s="252"/>
      <c r="M557" s="252"/>
      <c r="N557" s="252"/>
      <c r="O557" s="252"/>
      <c r="P557" s="252"/>
      <c r="Q557" s="252"/>
      <c r="R557" s="252"/>
      <c r="S557" s="252"/>
      <c r="T557" s="252"/>
      <c r="U557" s="252"/>
      <c r="V557" s="252"/>
      <c r="W557" s="253" t="str">
        <f t="shared" si="9"/>
        <v/>
      </c>
      <c r="X557" s="253"/>
      <c r="Y557" s="253"/>
    </row>
    <row r="558" spans="1:25" x14ac:dyDescent="0.15">
      <c r="A558" s="252"/>
      <c r="B558" s="252"/>
      <c r="C558" s="254"/>
      <c r="D558" s="254"/>
      <c r="E558" s="254"/>
      <c r="F558" s="252"/>
      <c r="G558" s="252"/>
      <c r="H558" s="252"/>
      <c r="I558" s="252"/>
      <c r="J558" s="252"/>
      <c r="K558" s="252"/>
      <c r="L558" s="252"/>
      <c r="M558" s="252"/>
      <c r="N558" s="252"/>
      <c r="O558" s="252"/>
      <c r="P558" s="252"/>
      <c r="Q558" s="252"/>
      <c r="R558" s="252"/>
      <c r="S558" s="252"/>
      <c r="T558" s="252"/>
      <c r="U558" s="252"/>
      <c r="V558" s="252"/>
      <c r="W558" s="253" t="str">
        <f t="shared" si="9"/>
        <v/>
      </c>
      <c r="X558" s="253"/>
      <c r="Y558" s="253"/>
    </row>
    <row r="559" spans="1:25" x14ac:dyDescent="0.15">
      <c r="A559" s="252"/>
      <c r="B559" s="252"/>
      <c r="C559" s="254"/>
      <c r="D559" s="254"/>
      <c r="E559" s="254"/>
      <c r="F559" s="252"/>
      <c r="G559" s="252"/>
      <c r="H559" s="252"/>
      <c r="I559" s="252"/>
      <c r="J559" s="252"/>
      <c r="K559" s="252"/>
      <c r="L559" s="252"/>
      <c r="M559" s="252"/>
      <c r="N559" s="252"/>
      <c r="O559" s="252"/>
      <c r="P559" s="252"/>
      <c r="Q559" s="252"/>
      <c r="R559" s="252"/>
      <c r="S559" s="252"/>
      <c r="T559" s="252"/>
      <c r="U559" s="252"/>
      <c r="V559" s="252"/>
      <c r="W559" s="253" t="str">
        <f t="shared" si="9"/>
        <v/>
      </c>
      <c r="X559" s="253"/>
      <c r="Y559" s="253"/>
    </row>
    <row r="560" spans="1:25" x14ac:dyDescent="0.15">
      <c r="A560" s="255"/>
      <c r="B560" s="255"/>
      <c r="C560" s="256"/>
      <c r="D560" s="256"/>
      <c r="E560" s="256"/>
      <c r="F560" s="255"/>
      <c r="G560" s="255"/>
      <c r="H560" s="255"/>
      <c r="I560" s="255"/>
      <c r="J560" s="255"/>
      <c r="K560" s="255"/>
      <c r="L560" s="255"/>
      <c r="M560" s="255"/>
      <c r="N560" s="255"/>
      <c r="O560" s="255"/>
      <c r="P560" s="255"/>
      <c r="Q560" s="255"/>
      <c r="R560" s="255"/>
      <c r="S560" s="255"/>
      <c r="T560" s="255"/>
      <c r="U560" s="255"/>
      <c r="V560" s="255"/>
      <c r="W560" s="257" t="str">
        <f t="shared" si="9"/>
        <v/>
      </c>
      <c r="X560" s="257"/>
      <c r="Y560" s="257"/>
    </row>
    <row r="561" spans="1:25" ht="15" customHeight="1" x14ac:dyDescent="0.15">
      <c r="A561" s="131"/>
      <c r="B561" s="131"/>
      <c r="C561" s="131"/>
      <c r="D561" s="131"/>
      <c r="E561" s="131"/>
      <c r="F561" s="131"/>
      <c r="G561" s="131"/>
      <c r="H561" s="131"/>
      <c r="I561" s="131"/>
      <c r="J561" s="131"/>
      <c r="K561" s="131"/>
      <c r="L561" s="131"/>
      <c r="M561" s="131"/>
      <c r="N561" s="131"/>
      <c r="O561" s="131"/>
      <c r="P561" s="131"/>
      <c r="Q561" s="131"/>
      <c r="R561" s="131"/>
      <c r="S561" s="130"/>
      <c r="T561" s="130"/>
      <c r="U561" s="130"/>
      <c r="V561" s="130"/>
      <c r="W561" s="130"/>
      <c r="X561" s="130"/>
      <c r="Y561" s="130"/>
    </row>
    <row r="562" spans="1:25" s="26" customFormat="1" ht="16" x14ac:dyDescent="0.2">
      <c r="A562" s="127" t="s">
        <v>106</v>
      </c>
      <c r="B562" s="127"/>
      <c r="C562" s="127"/>
      <c r="D562" s="127"/>
      <c r="E562" s="127"/>
      <c r="F562" s="127"/>
      <c r="G562" s="127"/>
      <c r="H562" s="127"/>
      <c r="I562" s="127"/>
      <c r="J562" s="127"/>
      <c r="K562" s="127"/>
      <c r="L562" s="127"/>
      <c r="M562" s="127"/>
      <c r="N562" s="127"/>
      <c r="O562" s="127"/>
      <c r="P562" s="127"/>
      <c r="Q562" s="127"/>
      <c r="R562" s="27"/>
      <c r="S562" s="130"/>
      <c r="T562" s="130"/>
      <c r="U562" s="130"/>
      <c r="V562" s="130"/>
      <c r="W562" s="130"/>
      <c r="X562" s="130"/>
      <c r="Y562" s="130"/>
    </row>
    <row r="563" spans="1:25" ht="15" customHeight="1" x14ac:dyDescent="0.15">
      <c r="A563" s="251" t="str">
        <f>CONCATENATE("Zusammenfassung Belege Transporte ",Stammdaten!F20)</f>
        <v xml:space="preserve">Zusammenfassung Belege Transporte </v>
      </c>
      <c r="B563" s="251"/>
      <c r="C563" s="251"/>
      <c r="D563" s="251"/>
      <c r="E563" s="251"/>
      <c r="F563" s="251"/>
      <c r="G563" s="251"/>
      <c r="H563" s="251"/>
      <c r="I563" s="251"/>
      <c r="J563" s="251"/>
      <c r="K563" s="251"/>
      <c r="L563" s="251"/>
      <c r="M563" s="251"/>
      <c r="N563" s="251"/>
      <c r="O563" s="251"/>
      <c r="P563" s="251"/>
      <c r="Q563" s="251"/>
      <c r="R563" s="251"/>
      <c r="S563" s="130"/>
      <c r="T563" s="130"/>
      <c r="U563" s="130"/>
      <c r="V563" s="130"/>
      <c r="W563" s="130"/>
      <c r="X563" s="130"/>
      <c r="Y563" s="130"/>
    </row>
    <row r="564" spans="1:25" ht="15" customHeight="1" x14ac:dyDescent="0.15">
      <c r="A564" s="131"/>
      <c r="B564" s="131"/>
      <c r="C564" s="131"/>
      <c r="D564" s="131"/>
      <c r="E564" s="131"/>
      <c r="F564" s="131"/>
      <c r="G564" s="131"/>
      <c r="H564" s="131"/>
      <c r="I564" s="131"/>
      <c r="J564" s="131"/>
      <c r="K564" s="131"/>
      <c r="L564" s="131"/>
      <c r="M564" s="131"/>
      <c r="N564" s="131"/>
      <c r="O564" s="131"/>
      <c r="P564" s="131"/>
      <c r="Q564" s="131"/>
      <c r="R564" s="131"/>
      <c r="S564" s="130"/>
      <c r="T564" s="130"/>
      <c r="U564" s="130"/>
      <c r="V564" s="130"/>
      <c r="W564" s="130"/>
      <c r="X564" s="130"/>
      <c r="Y564" s="130"/>
    </row>
    <row r="565" spans="1:25" ht="15" customHeight="1" x14ac:dyDescent="0.15">
      <c r="A565" s="131"/>
      <c r="B565" s="131"/>
      <c r="C565" s="131"/>
      <c r="D565" s="131"/>
      <c r="E565" s="131"/>
      <c r="F565" s="131"/>
      <c r="G565" s="131"/>
      <c r="H565" s="131"/>
      <c r="I565" s="131"/>
      <c r="J565" s="131"/>
      <c r="K565" s="131"/>
      <c r="L565" s="131"/>
      <c r="M565" s="131"/>
      <c r="N565" s="131"/>
      <c r="O565" s="131"/>
      <c r="P565" s="131"/>
      <c r="Q565" s="131"/>
      <c r="R565" s="131"/>
      <c r="S565" s="130"/>
      <c r="T565" s="130"/>
      <c r="U565" s="130"/>
      <c r="V565" s="130"/>
      <c r="W565" s="130"/>
      <c r="X565" s="130"/>
      <c r="Y565" s="130"/>
    </row>
    <row r="566" spans="1:25" ht="15" customHeight="1" x14ac:dyDescent="0.15">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5" customHeight="1" x14ac:dyDescent="0.15">
      <c r="A567" s="22"/>
      <c r="B567" s="22"/>
      <c r="C567" s="22"/>
      <c r="D567" s="22"/>
      <c r="E567" s="22"/>
      <c r="F567" s="22"/>
      <c r="G567" s="22"/>
      <c r="H567" s="22"/>
      <c r="I567" s="22"/>
      <c r="J567" s="258" t="s">
        <v>71</v>
      </c>
      <c r="K567" s="259"/>
      <c r="L567" s="259"/>
      <c r="M567" s="259"/>
      <c r="N567" s="259"/>
      <c r="O567" s="259"/>
      <c r="P567" s="259"/>
      <c r="Q567" s="259"/>
      <c r="R567" s="259"/>
      <c r="S567" s="259"/>
      <c r="T567" s="259"/>
      <c r="U567" s="260" t="s">
        <v>23</v>
      </c>
      <c r="V567" s="260"/>
      <c r="W567" s="266" t="str">
        <f>IF(SUM(T571:V616)=0,"",SUM(T571:V616))</f>
        <v/>
      </c>
      <c r="X567" s="266"/>
      <c r="Y567" s="267"/>
    </row>
    <row r="568" spans="1:25" x14ac:dyDescent="0.15">
      <c r="A568" s="4"/>
      <c r="B568" s="4"/>
      <c r="C568" s="4"/>
      <c r="D568" s="4"/>
      <c r="E568" s="4"/>
      <c r="F568" s="4"/>
      <c r="G568" s="4"/>
      <c r="H568" s="4"/>
      <c r="I568" s="4"/>
      <c r="J568" s="261" t="s">
        <v>56</v>
      </c>
      <c r="K568" s="149"/>
      <c r="L568" s="149"/>
      <c r="M568" s="149"/>
      <c r="N568" s="149"/>
      <c r="O568" s="149"/>
      <c r="P568" s="149"/>
      <c r="Q568" s="149"/>
      <c r="R568" s="149"/>
      <c r="S568" s="149"/>
      <c r="T568" s="149"/>
      <c r="U568" s="230" t="s">
        <v>23</v>
      </c>
      <c r="V568" s="230"/>
      <c r="W568" s="268" t="str">
        <f>IF(W567="","",Budget!$W$19-W567)</f>
        <v/>
      </c>
      <c r="X568" s="269"/>
      <c r="Y568" s="270"/>
    </row>
    <row r="569" spans="1:25" ht="15" x14ac:dyDescent="0.2">
      <c r="A569"/>
      <c r="B569"/>
      <c r="C569"/>
      <c r="D569"/>
      <c r="E569"/>
      <c r="F569"/>
      <c r="G569"/>
      <c r="H569"/>
      <c r="I569"/>
      <c r="J569"/>
      <c r="K569"/>
      <c r="L569"/>
      <c r="M569"/>
      <c r="N569"/>
      <c r="O569"/>
      <c r="P569"/>
      <c r="Q569"/>
      <c r="R569"/>
      <c r="S569"/>
      <c r="T569"/>
      <c r="U569"/>
      <c r="V569"/>
      <c r="W569"/>
      <c r="X569"/>
      <c r="Y569"/>
    </row>
    <row r="570" spans="1:25" x14ac:dyDescent="0.15">
      <c r="A570" s="265" t="s">
        <v>58</v>
      </c>
      <c r="B570" s="265"/>
      <c r="C570" s="265" t="s">
        <v>59</v>
      </c>
      <c r="D570" s="265"/>
      <c r="E570" s="265"/>
      <c r="F570" s="265" t="s">
        <v>57</v>
      </c>
      <c r="G570" s="265"/>
      <c r="H570" s="265"/>
      <c r="I570" s="265"/>
      <c r="J570" s="265"/>
      <c r="K570" s="265"/>
      <c r="L570" s="265"/>
      <c r="M570" s="265"/>
      <c r="N570" s="265"/>
      <c r="O570" s="265"/>
      <c r="P570" s="265"/>
      <c r="Q570" s="265"/>
      <c r="R570" s="265"/>
      <c r="S570" s="265"/>
      <c r="T570" s="265" t="s">
        <v>60</v>
      </c>
      <c r="U570" s="265"/>
      <c r="V570" s="265"/>
      <c r="W570" s="265" t="s">
        <v>61</v>
      </c>
      <c r="X570" s="265"/>
      <c r="Y570" s="265"/>
    </row>
    <row r="571" spans="1:25" x14ac:dyDescent="0.15">
      <c r="A571" s="262"/>
      <c r="B571" s="262"/>
      <c r="C571" s="263"/>
      <c r="D571" s="263"/>
      <c r="E571" s="263"/>
      <c r="F571" s="262"/>
      <c r="G571" s="262"/>
      <c r="H571" s="262"/>
      <c r="I571" s="262"/>
      <c r="J571" s="262"/>
      <c r="K571" s="262"/>
      <c r="L571" s="262"/>
      <c r="M571" s="262"/>
      <c r="N571" s="262"/>
      <c r="O571" s="262"/>
      <c r="P571" s="262"/>
      <c r="Q571" s="262"/>
      <c r="R571" s="262"/>
      <c r="S571" s="262"/>
      <c r="T571" s="262"/>
      <c r="U571" s="262"/>
      <c r="V571" s="262"/>
      <c r="W571" s="264" t="str">
        <f>IF(T571="","",T571)</f>
        <v/>
      </c>
      <c r="X571" s="264"/>
      <c r="Y571" s="264"/>
    </row>
    <row r="572" spans="1:25" x14ac:dyDescent="0.15">
      <c r="A572" s="252"/>
      <c r="B572" s="252"/>
      <c r="C572" s="254"/>
      <c r="D572" s="254"/>
      <c r="E572" s="254"/>
      <c r="F572" s="252"/>
      <c r="G572" s="252"/>
      <c r="H572" s="252"/>
      <c r="I572" s="252"/>
      <c r="J572" s="252"/>
      <c r="K572" s="252"/>
      <c r="L572" s="252"/>
      <c r="M572" s="252"/>
      <c r="N572" s="252"/>
      <c r="O572" s="252"/>
      <c r="P572" s="252"/>
      <c r="Q572" s="252"/>
      <c r="R572" s="252"/>
      <c r="S572" s="252"/>
      <c r="T572" s="252"/>
      <c r="U572" s="252"/>
      <c r="V572" s="252"/>
      <c r="W572" s="253" t="str">
        <f>IF(OR(W571="",T572=""),"",W571+T572)</f>
        <v/>
      </c>
      <c r="X572" s="253"/>
      <c r="Y572" s="253"/>
    </row>
    <row r="573" spans="1:25" x14ac:dyDescent="0.15">
      <c r="A573" s="252"/>
      <c r="B573" s="252"/>
      <c r="C573" s="254"/>
      <c r="D573" s="254"/>
      <c r="E573" s="254"/>
      <c r="F573" s="252"/>
      <c r="G573" s="252"/>
      <c r="H573" s="252"/>
      <c r="I573" s="252"/>
      <c r="J573" s="252"/>
      <c r="K573" s="252"/>
      <c r="L573" s="252"/>
      <c r="M573" s="252"/>
      <c r="N573" s="252"/>
      <c r="O573" s="252"/>
      <c r="P573" s="252"/>
      <c r="Q573" s="252"/>
      <c r="R573" s="252"/>
      <c r="S573" s="252"/>
      <c r="T573" s="252"/>
      <c r="U573" s="252"/>
      <c r="V573" s="252"/>
      <c r="W573" s="253" t="str">
        <f t="shared" ref="W573:W616" si="10">IF(OR(W572="",T573=""),"",W572+T573)</f>
        <v/>
      </c>
      <c r="X573" s="253"/>
      <c r="Y573" s="253"/>
    </row>
    <row r="574" spans="1:25" x14ac:dyDescent="0.15">
      <c r="A574" s="252"/>
      <c r="B574" s="252"/>
      <c r="C574" s="254"/>
      <c r="D574" s="254"/>
      <c r="E574" s="254"/>
      <c r="F574" s="252"/>
      <c r="G574" s="252"/>
      <c r="H574" s="252"/>
      <c r="I574" s="252"/>
      <c r="J574" s="252"/>
      <c r="K574" s="252"/>
      <c r="L574" s="252"/>
      <c r="M574" s="252"/>
      <c r="N574" s="252"/>
      <c r="O574" s="252"/>
      <c r="P574" s="252"/>
      <c r="Q574" s="252"/>
      <c r="R574" s="252"/>
      <c r="S574" s="252"/>
      <c r="T574" s="252"/>
      <c r="U574" s="252"/>
      <c r="V574" s="252"/>
      <c r="W574" s="253" t="str">
        <f t="shared" si="10"/>
        <v/>
      </c>
      <c r="X574" s="253"/>
      <c r="Y574" s="253"/>
    </row>
    <row r="575" spans="1:25" x14ac:dyDescent="0.15">
      <c r="A575" s="252"/>
      <c r="B575" s="252"/>
      <c r="C575" s="254"/>
      <c r="D575" s="254"/>
      <c r="E575" s="254"/>
      <c r="F575" s="252"/>
      <c r="G575" s="252"/>
      <c r="H575" s="252"/>
      <c r="I575" s="252"/>
      <c r="J575" s="252"/>
      <c r="K575" s="252"/>
      <c r="L575" s="252"/>
      <c r="M575" s="252"/>
      <c r="N575" s="252"/>
      <c r="O575" s="252"/>
      <c r="P575" s="252"/>
      <c r="Q575" s="252"/>
      <c r="R575" s="252"/>
      <c r="S575" s="252"/>
      <c r="T575" s="252"/>
      <c r="U575" s="252"/>
      <c r="V575" s="252"/>
      <c r="W575" s="253" t="str">
        <f t="shared" si="10"/>
        <v/>
      </c>
      <c r="X575" s="253"/>
      <c r="Y575" s="253"/>
    </row>
    <row r="576" spans="1:25" x14ac:dyDescent="0.15">
      <c r="A576" s="252"/>
      <c r="B576" s="252"/>
      <c r="C576" s="254"/>
      <c r="D576" s="254"/>
      <c r="E576" s="254"/>
      <c r="F576" s="252"/>
      <c r="G576" s="252"/>
      <c r="H576" s="252"/>
      <c r="I576" s="252"/>
      <c r="J576" s="252"/>
      <c r="K576" s="252"/>
      <c r="L576" s="252"/>
      <c r="M576" s="252"/>
      <c r="N576" s="252"/>
      <c r="O576" s="252"/>
      <c r="P576" s="252"/>
      <c r="Q576" s="252"/>
      <c r="R576" s="252"/>
      <c r="S576" s="252"/>
      <c r="T576" s="252"/>
      <c r="U576" s="252"/>
      <c r="V576" s="252"/>
      <c r="W576" s="253" t="str">
        <f t="shared" si="10"/>
        <v/>
      </c>
      <c r="X576" s="253"/>
      <c r="Y576" s="253"/>
    </row>
    <row r="577" spans="1:25" x14ac:dyDescent="0.15">
      <c r="A577" s="252"/>
      <c r="B577" s="252"/>
      <c r="C577" s="254"/>
      <c r="D577" s="254"/>
      <c r="E577" s="254"/>
      <c r="F577" s="252"/>
      <c r="G577" s="252"/>
      <c r="H577" s="252"/>
      <c r="I577" s="252"/>
      <c r="J577" s="252"/>
      <c r="K577" s="252"/>
      <c r="L577" s="252"/>
      <c r="M577" s="252"/>
      <c r="N577" s="252"/>
      <c r="O577" s="252"/>
      <c r="P577" s="252"/>
      <c r="Q577" s="252"/>
      <c r="R577" s="252"/>
      <c r="S577" s="252"/>
      <c r="T577" s="252"/>
      <c r="U577" s="252"/>
      <c r="V577" s="252"/>
      <c r="W577" s="253" t="str">
        <f t="shared" si="10"/>
        <v/>
      </c>
      <c r="X577" s="253"/>
      <c r="Y577" s="253"/>
    </row>
    <row r="578" spans="1:25" x14ac:dyDescent="0.15">
      <c r="A578" s="252"/>
      <c r="B578" s="252"/>
      <c r="C578" s="254"/>
      <c r="D578" s="254"/>
      <c r="E578" s="254"/>
      <c r="F578" s="252"/>
      <c r="G578" s="252"/>
      <c r="H578" s="252"/>
      <c r="I578" s="252"/>
      <c r="J578" s="252"/>
      <c r="K578" s="252"/>
      <c r="L578" s="252"/>
      <c r="M578" s="252"/>
      <c r="N578" s="252"/>
      <c r="O578" s="252"/>
      <c r="P578" s="252"/>
      <c r="Q578" s="252"/>
      <c r="R578" s="252"/>
      <c r="S578" s="252"/>
      <c r="T578" s="252"/>
      <c r="U578" s="252"/>
      <c r="V578" s="252"/>
      <c r="W578" s="253" t="str">
        <f t="shared" si="10"/>
        <v/>
      </c>
      <c r="X578" s="253"/>
      <c r="Y578" s="253"/>
    </row>
    <row r="579" spans="1:25" x14ac:dyDescent="0.15">
      <c r="A579" s="252"/>
      <c r="B579" s="252"/>
      <c r="C579" s="254"/>
      <c r="D579" s="254"/>
      <c r="E579" s="254"/>
      <c r="F579" s="252"/>
      <c r="G579" s="252"/>
      <c r="H579" s="252"/>
      <c r="I579" s="252"/>
      <c r="J579" s="252"/>
      <c r="K579" s="252"/>
      <c r="L579" s="252"/>
      <c r="M579" s="252"/>
      <c r="N579" s="252"/>
      <c r="O579" s="252"/>
      <c r="P579" s="252"/>
      <c r="Q579" s="252"/>
      <c r="R579" s="252"/>
      <c r="S579" s="252"/>
      <c r="T579" s="252"/>
      <c r="U579" s="252"/>
      <c r="V579" s="252"/>
      <c r="W579" s="253" t="str">
        <f t="shared" si="10"/>
        <v/>
      </c>
      <c r="X579" s="253"/>
      <c r="Y579" s="253"/>
    </row>
    <row r="580" spans="1:25" x14ac:dyDescent="0.15">
      <c r="A580" s="252"/>
      <c r="B580" s="252"/>
      <c r="C580" s="254"/>
      <c r="D580" s="254"/>
      <c r="E580" s="254"/>
      <c r="F580" s="252"/>
      <c r="G580" s="252"/>
      <c r="H580" s="252"/>
      <c r="I580" s="252"/>
      <c r="J580" s="252"/>
      <c r="K580" s="252"/>
      <c r="L580" s="252"/>
      <c r="M580" s="252"/>
      <c r="N580" s="252"/>
      <c r="O580" s="252"/>
      <c r="P580" s="252"/>
      <c r="Q580" s="252"/>
      <c r="R580" s="252"/>
      <c r="S580" s="252"/>
      <c r="T580" s="252"/>
      <c r="U580" s="252"/>
      <c r="V580" s="252"/>
      <c r="W580" s="253" t="str">
        <f t="shared" si="10"/>
        <v/>
      </c>
      <c r="X580" s="253"/>
      <c r="Y580" s="253"/>
    </row>
    <row r="581" spans="1:25" x14ac:dyDescent="0.15">
      <c r="A581" s="252"/>
      <c r="B581" s="252"/>
      <c r="C581" s="254"/>
      <c r="D581" s="254"/>
      <c r="E581" s="254"/>
      <c r="F581" s="252"/>
      <c r="G581" s="252"/>
      <c r="H581" s="252"/>
      <c r="I581" s="252"/>
      <c r="J581" s="252"/>
      <c r="K581" s="252"/>
      <c r="L581" s="252"/>
      <c r="M581" s="252"/>
      <c r="N581" s="252"/>
      <c r="O581" s="252"/>
      <c r="P581" s="252"/>
      <c r="Q581" s="252"/>
      <c r="R581" s="252"/>
      <c r="S581" s="252"/>
      <c r="T581" s="252"/>
      <c r="U581" s="252"/>
      <c r="V581" s="252"/>
      <c r="W581" s="253" t="str">
        <f t="shared" si="10"/>
        <v/>
      </c>
      <c r="X581" s="253"/>
      <c r="Y581" s="253"/>
    </row>
    <row r="582" spans="1:25" x14ac:dyDescent="0.15">
      <c r="A582" s="252"/>
      <c r="B582" s="252"/>
      <c r="C582" s="254"/>
      <c r="D582" s="254"/>
      <c r="E582" s="254"/>
      <c r="F582" s="252"/>
      <c r="G582" s="252"/>
      <c r="H582" s="252"/>
      <c r="I582" s="252"/>
      <c r="J582" s="252"/>
      <c r="K582" s="252"/>
      <c r="L582" s="252"/>
      <c r="M582" s="252"/>
      <c r="N582" s="252"/>
      <c r="O582" s="252"/>
      <c r="P582" s="252"/>
      <c r="Q582" s="252"/>
      <c r="R582" s="252"/>
      <c r="S582" s="252"/>
      <c r="T582" s="252"/>
      <c r="U582" s="252"/>
      <c r="V582" s="252"/>
      <c r="W582" s="253" t="str">
        <f t="shared" si="10"/>
        <v/>
      </c>
      <c r="X582" s="253"/>
      <c r="Y582" s="253"/>
    </row>
    <row r="583" spans="1:25" x14ac:dyDescent="0.15">
      <c r="A583" s="252"/>
      <c r="B583" s="252"/>
      <c r="C583" s="254"/>
      <c r="D583" s="254"/>
      <c r="E583" s="254"/>
      <c r="F583" s="252"/>
      <c r="G583" s="252"/>
      <c r="H583" s="252"/>
      <c r="I583" s="252"/>
      <c r="J583" s="252"/>
      <c r="K583" s="252"/>
      <c r="L583" s="252"/>
      <c r="M583" s="252"/>
      <c r="N583" s="252"/>
      <c r="O583" s="252"/>
      <c r="P583" s="252"/>
      <c r="Q583" s="252"/>
      <c r="R583" s="252"/>
      <c r="S583" s="252"/>
      <c r="T583" s="252"/>
      <c r="U583" s="252"/>
      <c r="V583" s="252"/>
      <c r="W583" s="253" t="str">
        <f t="shared" si="10"/>
        <v/>
      </c>
      <c r="X583" s="253"/>
      <c r="Y583" s="253"/>
    </row>
    <row r="584" spans="1:25" x14ac:dyDescent="0.15">
      <c r="A584" s="252"/>
      <c r="B584" s="252"/>
      <c r="C584" s="254"/>
      <c r="D584" s="254"/>
      <c r="E584" s="254"/>
      <c r="F584" s="252"/>
      <c r="G584" s="252"/>
      <c r="H584" s="252"/>
      <c r="I584" s="252"/>
      <c r="J584" s="252"/>
      <c r="K584" s="252"/>
      <c r="L584" s="252"/>
      <c r="M584" s="252"/>
      <c r="N584" s="252"/>
      <c r="O584" s="252"/>
      <c r="P584" s="252"/>
      <c r="Q584" s="252"/>
      <c r="R584" s="252"/>
      <c r="S584" s="252"/>
      <c r="T584" s="252"/>
      <c r="U584" s="252"/>
      <c r="V584" s="252"/>
      <c r="W584" s="253" t="str">
        <f t="shared" si="10"/>
        <v/>
      </c>
      <c r="X584" s="253"/>
      <c r="Y584" s="253"/>
    </row>
    <row r="585" spans="1:25" x14ac:dyDescent="0.15">
      <c r="A585" s="252"/>
      <c r="B585" s="252"/>
      <c r="C585" s="254"/>
      <c r="D585" s="254"/>
      <c r="E585" s="254"/>
      <c r="F585" s="252"/>
      <c r="G585" s="252"/>
      <c r="H585" s="252"/>
      <c r="I585" s="252"/>
      <c r="J585" s="252"/>
      <c r="K585" s="252"/>
      <c r="L585" s="252"/>
      <c r="M585" s="252"/>
      <c r="N585" s="252"/>
      <c r="O585" s="252"/>
      <c r="P585" s="252"/>
      <c r="Q585" s="252"/>
      <c r="R585" s="252"/>
      <c r="S585" s="252"/>
      <c r="T585" s="252"/>
      <c r="U585" s="252"/>
      <c r="V585" s="252"/>
      <c r="W585" s="253" t="str">
        <f t="shared" si="10"/>
        <v/>
      </c>
      <c r="X585" s="253"/>
      <c r="Y585" s="253"/>
    </row>
    <row r="586" spans="1:25" x14ac:dyDescent="0.15">
      <c r="A586" s="252"/>
      <c r="B586" s="252"/>
      <c r="C586" s="254"/>
      <c r="D586" s="254"/>
      <c r="E586" s="254"/>
      <c r="F586" s="252"/>
      <c r="G586" s="252"/>
      <c r="H586" s="252"/>
      <c r="I586" s="252"/>
      <c r="J586" s="252"/>
      <c r="K586" s="252"/>
      <c r="L586" s="252"/>
      <c r="M586" s="252"/>
      <c r="N586" s="252"/>
      <c r="O586" s="252"/>
      <c r="P586" s="252"/>
      <c r="Q586" s="252"/>
      <c r="R586" s="252"/>
      <c r="S586" s="252"/>
      <c r="T586" s="252"/>
      <c r="U586" s="252"/>
      <c r="V586" s="252"/>
      <c r="W586" s="253" t="str">
        <f t="shared" si="10"/>
        <v/>
      </c>
      <c r="X586" s="253"/>
      <c r="Y586" s="253"/>
    </row>
    <row r="587" spans="1:25" x14ac:dyDescent="0.15">
      <c r="A587" s="252"/>
      <c r="B587" s="252"/>
      <c r="C587" s="254"/>
      <c r="D587" s="254"/>
      <c r="E587" s="254"/>
      <c r="F587" s="252"/>
      <c r="G587" s="252"/>
      <c r="H587" s="252"/>
      <c r="I587" s="252"/>
      <c r="J587" s="252"/>
      <c r="K587" s="252"/>
      <c r="L587" s="252"/>
      <c r="M587" s="252"/>
      <c r="N587" s="252"/>
      <c r="O587" s="252"/>
      <c r="P587" s="252"/>
      <c r="Q587" s="252"/>
      <c r="R587" s="252"/>
      <c r="S587" s="252"/>
      <c r="T587" s="252"/>
      <c r="U587" s="252"/>
      <c r="V587" s="252"/>
      <c r="W587" s="253" t="str">
        <f t="shared" si="10"/>
        <v/>
      </c>
      <c r="X587" s="253"/>
      <c r="Y587" s="253"/>
    </row>
    <row r="588" spans="1:25" x14ac:dyDescent="0.15">
      <c r="A588" s="252"/>
      <c r="B588" s="252"/>
      <c r="C588" s="254"/>
      <c r="D588" s="254"/>
      <c r="E588" s="254"/>
      <c r="F588" s="252"/>
      <c r="G588" s="252"/>
      <c r="H588" s="252"/>
      <c r="I588" s="252"/>
      <c r="J588" s="252"/>
      <c r="K588" s="252"/>
      <c r="L588" s="252"/>
      <c r="M588" s="252"/>
      <c r="N588" s="252"/>
      <c r="O588" s="252"/>
      <c r="P588" s="252"/>
      <c r="Q588" s="252"/>
      <c r="R588" s="252"/>
      <c r="S588" s="252"/>
      <c r="T588" s="252"/>
      <c r="U588" s="252"/>
      <c r="V588" s="252"/>
      <c r="W588" s="253" t="str">
        <f t="shared" si="10"/>
        <v/>
      </c>
      <c r="X588" s="253"/>
      <c r="Y588" s="253"/>
    </row>
    <row r="589" spans="1:25" x14ac:dyDescent="0.15">
      <c r="A589" s="252"/>
      <c r="B589" s="252"/>
      <c r="C589" s="254"/>
      <c r="D589" s="254"/>
      <c r="E589" s="254"/>
      <c r="F589" s="252"/>
      <c r="G589" s="252"/>
      <c r="H589" s="252"/>
      <c r="I589" s="252"/>
      <c r="J589" s="252"/>
      <c r="K589" s="252"/>
      <c r="L589" s="252"/>
      <c r="M589" s="252"/>
      <c r="N589" s="252"/>
      <c r="O589" s="252"/>
      <c r="P589" s="252"/>
      <c r="Q589" s="252"/>
      <c r="R589" s="252"/>
      <c r="S589" s="252"/>
      <c r="T589" s="252"/>
      <c r="U589" s="252"/>
      <c r="V589" s="252"/>
      <c r="W589" s="253" t="str">
        <f t="shared" si="10"/>
        <v/>
      </c>
      <c r="X589" s="253"/>
      <c r="Y589" s="253"/>
    </row>
    <row r="590" spans="1:25" x14ac:dyDescent="0.15">
      <c r="A590" s="252"/>
      <c r="B590" s="252"/>
      <c r="C590" s="254"/>
      <c r="D590" s="254"/>
      <c r="E590" s="254"/>
      <c r="F590" s="252"/>
      <c r="G590" s="252"/>
      <c r="H590" s="252"/>
      <c r="I590" s="252"/>
      <c r="J590" s="252"/>
      <c r="K590" s="252"/>
      <c r="L590" s="252"/>
      <c r="M590" s="252"/>
      <c r="N590" s="252"/>
      <c r="O590" s="252"/>
      <c r="P590" s="252"/>
      <c r="Q590" s="252"/>
      <c r="R590" s="252"/>
      <c r="S590" s="252"/>
      <c r="T590" s="252"/>
      <c r="U590" s="252"/>
      <c r="V590" s="252"/>
      <c r="W590" s="253" t="str">
        <f t="shared" si="10"/>
        <v/>
      </c>
      <c r="X590" s="253"/>
      <c r="Y590" s="253"/>
    </row>
    <row r="591" spans="1:25" x14ac:dyDescent="0.15">
      <c r="A591" s="252"/>
      <c r="B591" s="252"/>
      <c r="C591" s="254"/>
      <c r="D591" s="254"/>
      <c r="E591" s="254"/>
      <c r="F591" s="252"/>
      <c r="G591" s="252"/>
      <c r="H591" s="252"/>
      <c r="I591" s="252"/>
      <c r="J591" s="252"/>
      <c r="K591" s="252"/>
      <c r="L591" s="252"/>
      <c r="M591" s="252"/>
      <c r="N591" s="252"/>
      <c r="O591" s="252"/>
      <c r="P591" s="252"/>
      <c r="Q591" s="252"/>
      <c r="R591" s="252"/>
      <c r="S591" s="252"/>
      <c r="T591" s="252"/>
      <c r="U591" s="252"/>
      <c r="V591" s="252"/>
      <c r="W591" s="253" t="str">
        <f t="shared" si="10"/>
        <v/>
      </c>
      <c r="X591" s="253"/>
      <c r="Y591" s="253"/>
    </row>
    <row r="592" spans="1:25" x14ac:dyDescent="0.15">
      <c r="A592" s="252"/>
      <c r="B592" s="252"/>
      <c r="C592" s="254"/>
      <c r="D592" s="254"/>
      <c r="E592" s="254"/>
      <c r="F592" s="252"/>
      <c r="G592" s="252"/>
      <c r="H592" s="252"/>
      <c r="I592" s="252"/>
      <c r="J592" s="252"/>
      <c r="K592" s="252"/>
      <c r="L592" s="252"/>
      <c r="M592" s="252"/>
      <c r="N592" s="252"/>
      <c r="O592" s="252"/>
      <c r="P592" s="252"/>
      <c r="Q592" s="252"/>
      <c r="R592" s="252"/>
      <c r="S592" s="252"/>
      <c r="T592" s="252"/>
      <c r="U592" s="252"/>
      <c r="V592" s="252"/>
      <c r="W592" s="253" t="str">
        <f t="shared" si="10"/>
        <v/>
      </c>
      <c r="X592" s="253"/>
      <c r="Y592" s="253"/>
    </row>
    <row r="593" spans="1:25" x14ac:dyDescent="0.15">
      <c r="A593" s="252"/>
      <c r="B593" s="252"/>
      <c r="C593" s="254"/>
      <c r="D593" s="254"/>
      <c r="E593" s="254"/>
      <c r="F593" s="252"/>
      <c r="G593" s="252"/>
      <c r="H593" s="252"/>
      <c r="I593" s="252"/>
      <c r="J593" s="252"/>
      <c r="K593" s="252"/>
      <c r="L593" s="252"/>
      <c r="M593" s="252"/>
      <c r="N593" s="252"/>
      <c r="O593" s="252"/>
      <c r="P593" s="252"/>
      <c r="Q593" s="252"/>
      <c r="R593" s="252"/>
      <c r="S593" s="252"/>
      <c r="T593" s="252"/>
      <c r="U593" s="252"/>
      <c r="V593" s="252"/>
      <c r="W593" s="253" t="str">
        <f t="shared" si="10"/>
        <v/>
      </c>
      <c r="X593" s="253"/>
      <c r="Y593" s="253"/>
    </row>
    <row r="594" spans="1:25" x14ac:dyDescent="0.15">
      <c r="A594" s="252"/>
      <c r="B594" s="252"/>
      <c r="C594" s="254"/>
      <c r="D594" s="254"/>
      <c r="E594" s="254"/>
      <c r="F594" s="252"/>
      <c r="G594" s="252"/>
      <c r="H594" s="252"/>
      <c r="I594" s="252"/>
      <c r="J594" s="252"/>
      <c r="K594" s="252"/>
      <c r="L594" s="252"/>
      <c r="M594" s="252"/>
      <c r="N594" s="252"/>
      <c r="O594" s="252"/>
      <c r="P594" s="252"/>
      <c r="Q594" s="252"/>
      <c r="R594" s="252"/>
      <c r="S594" s="252"/>
      <c r="T594" s="252"/>
      <c r="U594" s="252"/>
      <c r="V594" s="252"/>
      <c r="W594" s="253" t="str">
        <f t="shared" si="10"/>
        <v/>
      </c>
      <c r="X594" s="253"/>
      <c r="Y594" s="253"/>
    </row>
    <row r="595" spans="1:25" x14ac:dyDescent="0.15">
      <c r="A595" s="252"/>
      <c r="B595" s="252"/>
      <c r="C595" s="254"/>
      <c r="D595" s="254"/>
      <c r="E595" s="254"/>
      <c r="F595" s="252"/>
      <c r="G595" s="252"/>
      <c r="H595" s="252"/>
      <c r="I595" s="252"/>
      <c r="J595" s="252"/>
      <c r="K595" s="252"/>
      <c r="L595" s="252"/>
      <c r="M595" s="252"/>
      <c r="N595" s="252"/>
      <c r="O595" s="252"/>
      <c r="P595" s="252"/>
      <c r="Q595" s="252"/>
      <c r="R595" s="252"/>
      <c r="S595" s="252"/>
      <c r="T595" s="252"/>
      <c r="U595" s="252"/>
      <c r="V595" s="252"/>
      <c r="W595" s="253" t="str">
        <f t="shared" si="10"/>
        <v/>
      </c>
      <c r="X595" s="253"/>
      <c r="Y595" s="253"/>
    </row>
    <row r="596" spans="1:25" x14ac:dyDescent="0.15">
      <c r="A596" s="252"/>
      <c r="B596" s="252"/>
      <c r="C596" s="254"/>
      <c r="D596" s="254"/>
      <c r="E596" s="254"/>
      <c r="F596" s="252"/>
      <c r="G596" s="252"/>
      <c r="H596" s="252"/>
      <c r="I596" s="252"/>
      <c r="J596" s="252"/>
      <c r="K596" s="252"/>
      <c r="L596" s="252"/>
      <c r="M596" s="252"/>
      <c r="N596" s="252"/>
      <c r="O596" s="252"/>
      <c r="P596" s="252"/>
      <c r="Q596" s="252"/>
      <c r="R596" s="252"/>
      <c r="S596" s="252"/>
      <c r="T596" s="252"/>
      <c r="U596" s="252"/>
      <c r="V596" s="252"/>
      <c r="W596" s="253" t="str">
        <f t="shared" si="10"/>
        <v/>
      </c>
      <c r="X596" s="253"/>
      <c r="Y596" s="253"/>
    </row>
    <row r="597" spans="1:25" x14ac:dyDescent="0.15">
      <c r="A597" s="252"/>
      <c r="B597" s="252"/>
      <c r="C597" s="254"/>
      <c r="D597" s="254"/>
      <c r="E597" s="254"/>
      <c r="F597" s="252"/>
      <c r="G597" s="252"/>
      <c r="H597" s="252"/>
      <c r="I597" s="252"/>
      <c r="J597" s="252"/>
      <c r="K597" s="252"/>
      <c r="L597" s="252"/>
      <c r="M597" s="252"/>
      <c r="N597" s="252"/>
      <c r="O597" s="252"/>
      <c r="P597" s="252"/>
      <c r="Q597" s="252"/>
      <c r="R597" s="252"/>
      <c r="S597" s="252"/>
      <c r="T597" s="252"/>
      <c r="U597" s="252"/>
      <c r="V597" s="252"/>
      <c r="W597" s="253" t="str">
        <f t="shared" si="10"/>
        <v/>
      </c>
      <c r="X597" s="253"/>
      <c r="Y597" s="253"/>
    </row>
    <row r="598" spans="1:25" x14ac:dyDescent="0.15">
      <c r="A598" s="252"/>
      <c r="B598" s="252"/>
      <c r="C598" s="254"/>
      <c r="D598" s="254"/>
      <c r="E598" s="254"/>
      <c r="F598" s="252"/>
      <c r="G598" s="252"/>
      <c r="H598" s="252"/>
      <c r="I598" s="252"/>
      <c r="J598" s="252"/>
      <c r="K598" s="252"/>
      <c r="L598" s="252"/>
      <c r="M598" s="252"/>
      <c r="N598" s="252"/>
      <c r="O598" s="252"/>
      <c r="P598" s="252"/>
      <c r="Q598" s="252"/>
      <c r="R598" s="252"/>
      <c r="S598" s="252"/>
      <c r="T598" s="252"/>
      <c r="U598" s="252"/>
      <c r="V598" s="252"/>
      <c r="W598" s="253" t="str">
        <f t="shared" si="10"/>
        <v/>
      </c>
      <c r="X598" s="253"/>
      <c r="Y598" s="253"/>
    </row>
    <row r="599" spans="1:25" x14ac:dyDescent="0.15">
      <c r="A599" s="252"/>
      <c r="B599" s="252"/>
      <c r="C599" s="254"/>
      <c r="D599" s="254"/>
      <c r="E599" s="254"/>
      <c r="F599" s="252"/>
      <c r="G599" s="252"/>
      <c r="H599" s="252"/>
      <c r="I599" s="252"/>
      <c r="J599" s="252"/>
      <c r="K599" s="252"/>
      <c r="L599" s="252"/>
      <c r="M599" s="252"/>
      <c r="N599" s="252"/>
      <c r="O599" s="252"/>
      <c r="P599" s="252"/>
      <c r="Q599" s="252"/>
      <c r="R599" s="252"/>
      <c r="S599" s="252"/>
      <c r="T599" s="252"/>
      <c r="U599" s="252"/>
      <c r="V599" s="252"/>
      <c r="W599" s="253" t="str">
        <f t="shared" si="10"/>
        <v/>
      </c>
      <c r="X599" s="253"/>
      <c r="Y599" s="253"/>
    </row>
    <row r="600" spans="1:25" x14ac:dyDescent="0.15">
      <c r="A600" s="252"/>
      <c r="B600" s="252"/>
      <c r="C600" s="254"/>
      <c r="D600" s="254"/>
      <c r="E600" s="254"/>
      <c r="F600" s="252"/>
      <c r="G600" s="252"/>
      <c r="H600" s="252"/>
      <c r="I600" s="252"/>
      <c r="J600" s="252"/>
      <c r="K600" s="252"/>
      <c r="L600" s="252"/>
      <c r="M600" s="252"/>
      <c r="N600" s="252"/>
      <c r="O600" s="252"/>
      <c r="P600" s="252"/>
      <c r="Q600" s="252"/>
      <c r="R600" s="252"/>
      <c r="S600" s="252"/>
      <c r="T600" s="252"/>
      <c r="U600" s="252"/>
      <c r="V600" s="252"/>
      <c r="W600" s="253" t="str">
        <f t="shared" si="10"/>
        <v/>
      </c>
      <c r="X600" s="253"/>
      <c r="Y600" s="253"/>
    </row>
    <row r="601" spans="1:25" x14ac:dyDescent="0.15">
      <c r="A601" s="252"/>
      <c r="B601" s="252"/>
      <c r="C601" s="254"/>
      <c r="D601" s="254"/>
      <c r="E601" s="254"/>
      <c r="F601" s="252"/>
      <c r="G601" s="252"/>
      <c r="H601" s="252"/>
      <c r="I601" s="252"/>
      <c r="J601" s="252"/>
      <c r="K601" s="252"/>
      <c r="L601" s="252"/>
      <c r="M601" s="252"/>
      <c r="N601" s="252"/>
      <c r="O601" s="252"/>
      <c r="P601" s="252"/>
      <c r="Q601" s="252"/>
      <c r="R601" s="252"/>
      <c r="S601" s="252"/>
      <c r="T601" s="252"/>
      <c r="U601" s="252"/>
      <c r="V601" s="252"/>
      <c r="W601" s="253" t="str">
        <f t="shared" si="10"/>
        <v/>
      </c>
      <c r="X601" s="253"/>
      <c r="Y601" s="253"/>
    </row>
    <row r="602" spans="1:25" x14ac:dyDescent="0.15">
      <c r="A602" s="252"/>
      <c r="B602" s="252"/>
      <c r="C602" s="254"/>
      <c r="D602" s="254"/>
      <c r="E602" s="254"/>
      <c r="F602" s="252"/>
      <c r="G602" s="252"/>
      <c r="H602" s="252"/>
      <c r="I602" s="252"/>
      <c r="J602" s="252"/>
      <c r="K602" s="252"/>
      <c r="L602" s="252"/>
      <c r="M602" s="252"/>
      <c r="N602" s="252"/>
      <c r="O602" s="252"/>
      <c r="P602" s="252"/>
      <c r="Q602" s="252"/>
      <c r="R602" s="252"/>
      <c r="S602" s="252"/>
      <c r="T602" s="252"/>
      <c r="U602" s="252"/>
      <c r="V602" s="252"/>
      <c r="W602" s="253" t="str">
        <f t="shared" si="10"/>
        <v/>
      </c>
      <c r="X602" s="253"/>
      <c r="Y602" s="253"/>
    </row>
    <row r="603" spans="1:25" x14ac:dyDescent="0.15">
      <c r="A603" s="252"/>
      <c r="B603" s="252"/>
      <c r="C603" s="254"/>
      <c r="D603" s="254"/>
      <c r="E603" s="254"/>
      <c r="F603" s="252"/>
      <c r="G603" s="252"/>
      <c r="H603" s="252"/>
      <c r="I603" s="252"/>
      <c r="J603" s="252"/>
      <c r="K603" s="252"/>
      <c r="L603" s="252"/>
      <c r="M603" s="252"/>
      <c r="N603" s="252"/>
      <c r="O603" s="252"/>
      <c r="P603" s="252"/>
      <c r="Q603" s="252"/>
      <c r="R603" s="252"/>
      <c r="S603" s="252"/>
      <c r="T603" s="252"/>
      <c r="U603" s="252"/>
      <c r="V603" s="252"/>
      <c r="W603" s="253" t="str">
        <f t="shared" si="10"/>
        <v/>
      </c>
      <c r="X603" s="253"/>
      <c r="Y603" s="253"/>
    </row>
    <row r="604" spans="1:25" x14ac:dyDescent="0.15">
      <c r="A604" s="252"/>
      <c r="B604" s="252"/>
      <c r="C604" s="254"/>
      <c r="D604" s="254"/>
      <c r="E604" s="254"/>
      <c r="F604" s="252"/>
      <c r="G604" s="252"/>
      <c r="H604" s="252"/>
      <c r="I604" s="252"/>
      <c r="J604" s="252"/>
      <c r="K604" s="252"/>
      <c r="L604" s="252"/>
      <c r="M604" s="252"/>
      <c r="N604" s="252"/>
      <c r="O604" s="252"/>
      <c r="P604" s="252"/>
      <c r="Q604" s="252"/>
      <c r="R604" s="252"/>
      <c r="S604" s="252"/>
      <c r="T604" s="252"/>
      <c r="U604" s="252"/>
      <c r="V604" s="252"/>
      <c r="W604" s="253" t="str">
        <f t="shared" si="10"/>
        <v/>
      </c>
      <c r="X604" s="253"/>
      <c r="Y604" s="253"/>
    </row>
    <row r="605" spans="1:25" x14ac:dyDescent="0.15">
      <c r="A605" s="252"/>
      <c r="B605" s="252"/>
      <c r="C605" s="254"/>
      <c r="D605" s="254"/>
      <c r="E605" s="254"/>
      <c r="F605" s="252"/>
      <c r="G605" s="252"/>
      <c r="H605" s="252"/>
      <c r="I605" s="252"/>
      <c r="J605" s="252"/>
      <c r="K605" s="252"/>
      <c r="L605" s="252"/>
      <c r="M605" s="252"/>
      <c r="N605" s="252"/>
      <c r="O605" s="252"/>
      <c r="P605" s="252"/>
      <c r="Q605" s="252"/>
      <c r="R605" s="252"/>
      <c r="S605" s="252"/>
      <c r="T605" s="252"/>
      <c r="U605" s="252"/>
      <c r="V605" s="252"/>
      <c r="W605" s="253" t="str">
        <f t="shared" si="10"/>
        <v/>
      </c>
      <c r="X605" s="253"/>
      <c r="Y605" s="253"/>
    </row>
    <row r="606" spans="1:25" x14ac:dyDescent="0.15">
      <c r="A606" s="252"/>
      <c r="B606" s="252"/>
      <c r="C606" s="254"/>
      <c r="D606" s="254"/>
      <c r="E606" s="254"/>
      <c r="F606" s="252"/>
      <c r="G606" s="252"/>
      <c r="H606" s="252"/>
      <c r="I606" s="252"/>
      <c r="J606" s="252"/>
      <c r="K606" s="252"/>
      <c r="L606" s="252"/>
      <c r="M606" s="252"/>
      <c r="N606" s="252"/>
      <c r="O606" s="252"/>
      <c r="P606" s="252"/>
      <c r="Q606" s="252"/>
      <c r="R606" s="252"/>
      <c r="S606" s="252"/>
      <c r="T606" s="252"/>
      <c r="U606" s="252"/>
      <c r="V606" s="252"/>
      <c r="W606" s="253" t="str">
        <f t="shared" si="10"/>
        <v/>
      </c>
      <c r="X606" s="253"/>
      <c r="Y606" s="253"/>
    </row>
    <row r="607" spans="1:25" x14ac:dyDescent="0.15">
      <c r="A607" s="252"/>
      <c r="B607" s="252"/>
      <c r="C607" s="254"/>
      <c r="D607" s="254"/>
      <c r="E607" s="254"/>
      <c r="F607" s="252"/>
      <c r="G607" s="252"/>
      <c r="H607" s="252"/>
      <c r="I607" s="252"/>
      <c r="J607" s="252"/>
      <c r="K607" s="252"/>
      <c r="L607" s="252"/>
      <c r="M607" s="252"/>
      <c r="N607" s="252"/>
      <c r="O607" s="252"/>
      <c r="P607" s="252"/>
      <c r="Q607" s="252"/>
      <c r="R607" s="252"/>
      <c r="S607" s="252"/>
      <c r="T607" s="252"/>
      <c r="U607" s="252"/>
      <c r="V607" s="252"/>
      <c r="W607" s="253" t="str">
        <f t="shared" si="10"/>
        <v/>
      </c>
      <c r="X607" s="253"/>
      <c r="Y607" s="253"/>
    </row>
    <row r="608" spans="1:25" x14ac:dyDescent="0.15">
      <c r="A608" s="252"/>
      <c r="B608" s="252"/>
      <c r="C608" s="254"/>
      <c r="D608" s="254"/>
      <c r="E608" s="254"/>
      <c r="F608" s="252"/>
      <c r="G608" s="252"/>
      <c r="H608" s="252"/>
      <c r="I608" s="252"/>
      <c r="J608" s="252"/>
      <c r="K608" s="252"/>
      <c r="L608" s="252"/>
      <c r="M608" s="252"/>
      <c r="N608" s="252"/>
      <c r="O608" s="252"/>
      <c r="P608" s="252"/>
      <c r="Q608" s="252"/>
      <c r="R608" s="252"/>
      <c r="S608" s="252"/>
      <c r="T608" s="252"/>
      <c r="U608" s="252"/>
      <c r="V608" s="252"/>
      <c r="W608" s="253" t="str">
        <f t="shared" si="10"/>
        <v/>
      </c>
      <c r="X608" s="253"/>
      <c r="Y608" s="253"/>
    </row>
    <row r="609" spans="1:25" x14ac:dyDescent="0.15">
      <c r="A609" s="252"/>
      <c r="B609" s="252"/>
      <c r="C609" s="254"/>
      <c r="D609" s="254"/>
      <c r="E609" s="254"/>
      <c r="F609" s="252"/>
      <c r="G609" s="252"/>
      <c r="H609" s="252"/>
      <c r="I609" s="252"/>
      <c r="J609" s="252"/>
      <c r="K609" s="252"/>
      <c r="L609" s="252"/>
      <c r="M609" s="252"/>
      <c r="N609" s="252"/>
      <c r="O609" s="252"/>
      <c r="P609" s="252"/>
      <c r="Q609" s="252"/>
      <c r="R609" s="252"/>
      <c r="S609" s="252"/>
      <c r="T609" s="252"/>
      <c r="U609" s="252"/>
      <c r="V609" s="252"/>
      <c r="W609" s="253" t="str">
        <f t="shared" si="10"/>
        <v/>
      </c>
      <c r="X609" s="253"/>
      <c r="Y609" s="253"/>
    </row>
    <row r="610" spans="1:25" x14ac:dyDescent="0.15">
      <c r="A610" s="252"/>
      <c r="B610" s="252"/>
      <c r="C610" s="254"/>
      <c r="D610" s="254"/>
      <c r="E610" s="254"/>
      <c r="F610" s="252"/>
      <c r="G610" s="252"/>
      <c r="H610" s="252"/>
      <c r="I610" s="252"/>
      <c r="J610" s="252"/>
      <c r="K610" s="252"/>
      <c r="L610" s="252"/>
      <c r="M610" s="252"/>
      <c r="N610" s="252"/>
      <c r="O610" s="252"/>
      <c r="P610" s="252"/>
      <c r="Q610" s="252"/>
      <c r="R610" s="252"/>
      <c r="S610" s="252"/>
      <c r="T610" s="252"/>
      <c r="U610" s="252"/>
      <c r="V610" s="252"/>
      <c r="W610" s="253" t="str">
        <f t="shared" si="10"/>
        <v/>
      </c>
      <c r="X610" s="253"/>
      <c r="Y610" s="253"/>
    </row>
    <row r="611" spans="1:25" x14ac:dyDescent="0.15">
      <c r="A611" s="252"/>
      <c r="B611" s="252"/>
      <c r="C611" s="254"/>
      <c r="D611" s="254"/>
      <c r="E611" s="254"/>
      <c r="F611" s="252"/>
      <c r="G611" s="252"/>
      <c r="H611" s="252"/>
      <c r="I611" s="252"/>
      <c r="J611" s="252"/>
      <c r="K611" s="252"/>
      <c r="L611" s="252"/>
      <c r="M611" s="252"/>
      <c r="N611" s="252"/>
      <c r="O611" s="252"/>
      <c r="P611" s="252"/>
      <c r="Q611" s="252"/>
      <c r="R611" s="252"/>
      <c r="S611" s="252"/>
      <c r="T611" s="252"/>
      <c r="U611" s="252"/>
      <c r="V611" s="252"/>
      <c r="W611" s="253" t="str">
        <f t="shared" si="10"/>
        <v/>
      </c>
      <c r="X611" s="253"/>
      <c r="Y611" s="253"/>
    </row>
    <row r="612" spans="1:25" x14ac:dyDescent="0.15">
      <c r="A612" s="252"/>
      <c r="B612" s="252"/>
      <c r="C612" s="254"/>
      <c r="D612" s="254"/>
      <c r="E612" s="254"/>
      <c r="F612" s="252"/>
      <c r="G612" s="252"/>
      <c r="H612" s="252"/>
      <c r="I612" s="252"/>
      <c r="J612" s="252"/>
      <c r="K612" s="252"/>
      <c r="L612" s="252"/>
      <c r="M612" s="252"/>
      <c r="N612" s="252"/>
      <c r="O612" s="252"/>
      <c r="P612" s="252"/>
      <c r="Q612" s="252"/>
      <c r="R612" s="252"/>
      <c r="S612" s="252"/>
      <c r="T612" s="252"/>
      <c r="U612" s="252"/>
      <c r="V612" s="252"/>
      <c r="W612" s="253" t="str">
        <f t="shared" si="10"/>
        <v/>
      </c>
      <c r="X612" s="253"/>
      <c r="Y612" s="253"/>
    </row>
    <row r="613" spans="1:25" x14ac:dyDescent="0.15">
      <c r="A613" s="252"/>
      <c r="B613" s="252"/>
      <c r="C613" s="254"/>
      <c r="D613" s="254"/>
      <c r="E613" s="254"/>
      <c r="F613" s="252"/>
      <c r="G613" s="252"/>
      <c r="H613" s="252"/>
      <c r="I613" s="252"/>
      <c r="J613" s="252"/>
      <c r="K613" s="252"/>
      <c r="L613" s="252"/>
      <c r="M613" s="252"/>
      <c r="N613" s="252"/>
      <c r="O613" s="252"/>
      <c r="P613" s="252"/>
      <c r="Q613" s="252"/>
      <c r="R613" s="252"/>
      <c r="S613" s="252"/>
      <c r="T613" s="252"/>
      <c r="U613" s="252"/>
      <c r="V613" s="252"/>
      <c r="W613" s="253" t="str">
        <f t="shared" si="10"/>
        <v/>
      </c>
      <c r="X613" s="253"/>
      <c r="Y613" s="253"/>
    </row>
    <row r="614" spans="1:25" x14ac:dyDescent="0.15">
      <c r="A614" s="252"/>
      <c r="B614" s="252"/>
      <c r="C614" s="254"/>
      <c r="D614" s="254"/>
      <c r="E614" s="254"/>
      <c r="F614" s="252"/>
      <c r="G614" s="252"/>
      <c r="H614" s="252"/>
      <c r="I614" s="252"/>
      <c r="J614" s="252"/>
      <c r="K614" s="252"/>
      <c r="L614" s="252"/>
      <c r="M614" s="252"/>
      <c r="N614" s="252"/>
      <c r="O614" s="252"/>
      <c r="P614" s="252"/>
      <c r="Q614" s="252"/>
      <c r="R614" s="252"/>
      <c r="S614" s="252"/>
      <c r="T614" s="252"/>
      <c r="U614" s="252"/>
      <c r="V614" s="252"/>
      <c r="W614" s="253" t="str">
        <f t="shared" si="10"/>
        <v/>
      </c>
      <c r="X614" s="253"/>
      <c r="Y614" s="253"/>
    </row>
    <row r="615" spans="1:25" x14ac:dyDescent="0.15">
      <c r="A615" s="252"/>
      <c r="B615" s="252"/>
      <c r="C615" s="254"/>
      <c r="D615" s="254"/>
      <c r="E615" s="254"/>
      <c r="F615" s="252"/>
      <c r="G615" s="252"/>
      <c r="H615" s="252"/>
      <c r="I615" s="252"/>
      <c r="J615" s="252"/>
      <c r="K615" s="252"/>
      <c r="L615" s="252"/>
      <c r="M615" s="252"/>
      <c r="N615" s="252"/>
      <c r="O615" s="252"/>
      <c r="P615" s="252"/>
      <c r="Q615" s="252"/>
      <c r="R615" s="252"/>
      <c r="S615" s="252"/>
      <c r="T615" s="252"/>
      <c r="U615" s="252"/>
      <c r="V615" s="252"/>
      <c r="W615" s="253" t="str">
        <f t="shared" si="10"/>
        <v/>
      </c>
      <c r="X615" s="253"/>
      <c r="Y615" s="253"/>
    </row>
    <row r="616" spans="1:25" x14ac:dyDescent="0.15">
      <c r="A616" s="255"/>
      <c r="B616" s="255"/>
      <c r="C616" s="256"/>
      <c r="D616" s="256"/>
      <c r="E616" s="256"/>
      <c r="F616" s="255"/>
      <c r="G616" s="255"/>
      <c r="H616" s="255"/>
      <c r="I616" s="255"/>
      <c r="J616" s="255"/>
      <c r="K616" s="255"/>
      <c r="L616" s="255"/>
      <c r="M616" s="255"/>
      <c r="N616" s="255"/>
      <c r="O616" s="255"/>
      <c r="P616" s="255"/>
      <c r="Q616" s="255"/>
      <c r="R616" s="255"/>
      <c r="S616" s="255"/>
      <c r="T616" s="255"/>
      <c r="U616" s="255"/>
      <c r="V616" s="255"/>
      <c r="W616" s="257" t="str">
        <f t="shared" si="10"/>
        <v/>
      </c>
      <c r="X616" s="257"/>
      <c r="Y616" s="257"/>
    </row>
    <row r="617" spans="1:25" ht="15" customHeight="1" x14ac:dyDescent="0.15">
      <c r="A617" s="131"/>
      <c r="B617" s="131"/>
      <c r="C617" s="131"/>
      <c r="D617" s="131"/>
      <c r="E617" s="131"/>
      <c r="F617" s="131"/>
      <c r="G617" s="131"/>
      <c r="H617" s="131"/>
      <c r="I617" s="131"/>
      <c r="J617" s="131"/>
      <c r="K617" s="131"/>
      <c r="L617" s="131"/>
      <c r="M617" s="131"/>
      <c r="N617" s="131"/>
      <c r="O617" s="131"/>
      <c r="P617" s="131"/>
      <c r="Q617" s="131"/>
      <c r="R617" s="131"/>
      <c r="S617" s="130"/>
      <c r="T617" s="130"/>
      <c r="U617" s="130"/>
      <c r="V617" s="130"/>
      <c r="W617" s="130"/>
      <c r="X617" s="130"/>
      <c r="Y617" s="130"/>
    </row>
    <row r="618" spans="1:25" s="26" customFormat="1" ht="16" x14ac:dyDescent="0.2">
      <c r="A618" s="127" t="s">
        <v>106</v>
      </c>
      <c r="B618" s="127"/>
      <c r="C618" s="127"/>
      <c r="D618" s="127"/>
      <c r="E618" s="127"/>
      <c r="F618" s="127"/>
      <c r="G618" s="127"/>
      <c r="H618" s="127"/>
      <c r="I618" s="127"/>
      <c r="J618" s="127"/>
      <c r="K618" s="127"/>
      <c r="L618" s="127"/>
      <c r="M618" s="127"/>
      <c r="N618" s="127"/>
      <c r="O618" s="127"/>
      <c r="P618" s="127"/>
      <c r="Q618" s="127"/>
      <c r="R618" s="27"/>
      <c r="S618" s="130"/>
      <c r="T618" s="130"/>
      <c r="U618" s="130"/>
      <c r="V618" s="130"/>
      <c r="W618" s="130"/>
      <c r="X618" s="130"/>
      <c r="Y618" s="130"/>
    </row>
    <row r="619" spans="1:25" ht="15" customHeight="1" x14ac:dyDescent="0.15">
      <c r="A619" s="251" t="str">
        <f>CONCATENATE("Zusammenfassung Belege Diverses ",Stammdaten!F20)</f>
        <v xml:space="preserve">Zusammenfassung Belege Diverses </v>
      </c>
      <c r="B619" s="251"/>
      <c r="C619" s="251"/>
      <c r="D619" s="251"/>
      <c r="E619" s="251"/>
      <c r="F619" s="251"/>
      <c r="G619" s="251"/>
      <c r="H619" s="251"/>
      <c r="I619" s="251"/>
      <c r="J619" s="251"/>
      <c r="K619" s="251"/>
      <c r="L619" s="251"/>
      <c r="M619" s="251"/>
      <c r="N619" s="251"/>
      <c r="O619" s="251"/>
      <c r="P619" s="251"/>
      <c r="Q619" s="251"/>
      <c r="R619" s="251"/>
      <c r="S619" s="130"/>
      <c r="T619" s="130"/>
      <c r="U619" s="130"/>
      <c r="V619" s="130"/>
      <c r="W619" s="130"/>
      <c r="X619" s="130"/>
      <c r="Y619" s="130"/>
    </row>
    <row r="620" spans="1:25" ht="15" customHeight="1" x14ac:dyDescent="0.15">
      <c r="A620" s="131"/>
      <c r="B620" s="131"/>
      <c r="C620" s="131"/>
      <c r="D620" s="131"/>
      <c r="E620" s="131"/>
      <c r="F620" s="131"/>
      <c r="G620" s="131"/>
      <c r="H620" s="131"/>
      <c r="I620" s="131"/>
      <c r="J620" s="131"/>
      <c r="K620" s="131"/>
      <c r="L620" s="131"/>
      <c r="M620" s="131"/>
      <c r="N620" s="131"/>
      <c r="O620" s="131"/>
      <c r="P620" s="131"/>
      <c r="Q620" s="131"/>
      <c r="R620" s="131"/>
      <c r="S620" s="130"/>
      <c r="T620" s="130"/>
      <c r="U620" s="130"/>
      <c r="V620" s="130"/>
      <c r="W620" s="130"/>
      <c r="X620" s="130"/>
      <c r="Y620" s="130"/>
    </row>
    <row r="621" spans="1:25" ht="15" customHeight="1" x14ac:dyDescent="0.15">
      <c r="A621" s="131"/>
      <c r="B621" s="131"/>
      <c r="C621" s="131"/>
      <c r="D621" s="131"/>
      <c r="E621" s="131"/>
      <c r="F621" s="131"/>
      <c r="G621" s="131"/>
      <c r="H621" s="131"/>
      <c r="I621" s="131"/>
      <c r="J621" s="131"/>
      <c r="K621" s="131"/>
      <c r="L621" s="131"/>
      <c r="M621" s="131"/>
      <c r="N621" s="131"/>
      <c r="O621" s="131"/>
      <c r="P621" s="131"/>
      <c r="Q621" s="131"/>
      <c r="R621" s="131"/>
      <c r="S621" s="130"/>
      <c r="T621" s="130"/>
      <c r="U621" s="130"/>
      <c r="V621" s="130"/>
      <c r="W621" s="130"/>
      <c r="X621" s="130"/>
      <c r="Y621" s="130"/>
    </row>
    <row r="622" spans="1:25" ht="15" customHeight="1" x14ac:dyDescent="0.15">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5" customHeight="1" x14ac:dyDescent="0.15">
      <c r="A623" s="22"/>
      <c r="B623" s="22"/>
      <c r="C623" s="22"/>
      <c r="D623" s="22"/>
      <c r="E623" s="22"/>
      <c r="F623" s="22"/>
      <c r="G623" s="22"/>
      <c r="H623" s="22"/>
      <c r="I623" s="22"/>
      <c r="J623" s="258" t="s">
        <v>72</v>
      </c>
      <c r="K623" s="259"/>
      <c r="L623" s="259"/>
      <c r="M623" s="259"/>
      <c r="N623" s="259"/>
      <c r="O623" s="259"/>
      <c r="P623" s="259"/>
      <c r="Q623" s="259"/>
      <c r="R623" s="259"/>
      <c r="S623" s="259"/>
      <c r="T623" s="259"/>
      <c r="U623" s="260" t="s">
        <v>23</v>
      </c>
      <c r="V623" s="260"/>
      <c r="W623" s="266" t="str">
        <f>IF(SUM(T627:V672)=0,"",SUM(T627:V672))</f>
        <v/>
      </c>
      <c r="X623" s="266"/>
      <c r="Y623" s="267"/>
    </row>
    <row r="624" spans="1:25" x14ac:dyDescent="0.15">
      <c r="A624" s="4"/>
      <c r="B624" s="4"/>
      <c r="C624" s="4"/>
      <c r="D624" s="4"/>
      <c r="E624" s="4"/>
      <c r="F624" s="4"/>
      <c r="G624" s="4"/>
      <c r="H624" s="4"/>
      <c r="I624" s="4"/>
      <c r="J624" s="261" t="s">
        <v>56</v>
      </c>
      <c r="K624" s="149"/>
      <c r="L624" s="149"/>
      <c r="M624" s="149"/>
      <c r="N624" s="149"/>
      <c r="O624" s="149"/>
      <c r="P624" s="149"/>
      <c r="Q624" s="149"/>
      <c r="R624" s="149"/>
      <c r="S624" s="149"/>
      <c r="T624" s="149"/>
      <c r="U624" s="230" t="s">
        <v>23</v>
      </c>
      <c r="V624" s="230"/>
      <c r="W624" s="268" t="str">
        <f>IF(W623="","",Budget!$W$20-W623)</f>
        <v/>
      </c>
      <c r="X624" s="269"/>
      <c r="Y624" s="270"/>
    </row>
    <row r="625" spans="1:25" ht="15" x14ac:dyDescent="0.2">
      <c r="A625"/>
      <c r="B625"/>
      <c r="C625"/>
      <c r="D625"/>
      <c r="E625"/>
      <c r="F625"/>
      <c r="G625"/>
      <c r="H625"/>
      <c r="I625"/>
      <c r="J625"/>
      <c r="K625"/>
      <c r="L625"/>
      <c r="M625"/>
      <c r="N625"/>
      <c r="O625"/>
      <c r="P625"/>
      <c r="Q625"/>
      <c r="R625"/>
      <c r="S625"/>
      <c r="T625"/>
      <c r="U625"/>
      <c r="V625"/>
      <c r="W625"/>
      <c r="X625"/>
      <c r="Y625"/>
    </row>
    <row r="626" spans="1:25" x14ac:dyDescent="0.15">
      <c r="A626" s="265" t="s">
        <v>58</v>
      </c>
      <c r="B626" s="265"/>
      <c r="C626" s="265" t="s">
        <v>59</v>
      </c>
      <c r="D626" s="265"/>
      <c r="E626" s="265"/>
      <c r="F626" s="265" t="s">
        <v>57</v>
      </c>
      <c r="G626" s="265"/>
      <c r="H626" s="265"/>
      <c r="I626" s="265"/>
      <c r="J626" s="265"/>
      <c r="K626" s="265"/>
      <c r="L626" s="265"/>
      <c r="M626" s="265"/>
      <c r="N626" s="265"/>
      <c r="O626" s="265"/>
      <c r="P626" s="265"/>
      <c r="Q626" s="265"/>
      <c r="R626" s="265"/>
      <c r="S626" s="265"/>
      <c r="T626" s="265" t="s">
        <v>60</v>
      </c>
      <c r="U626" s="265"/>
      <c r="V626" s="265"/>
      <c r="W626" s="265" t="s">
        <v>61</v>
      </c>
      <c r="X626" s="265"/>
      <c r="Y626" s="265"/>
    </row>
    <row r="627" spans="1:25" x14ac:dyDescent="0.15">
      <c r="A627" s="262"/>
      <c r="B627" s="262"/>
      <c r="C627" s="263"/>
      <c r="D627" s="263"/>
      <c r="E627" s="263"/>
      <c r="F627" s="262"/>
      <c r="G627" s="262"/>
      <c r="H627" s="262"/>
      <c r="I627" s="262"/>
      <c r="J627" s="262"/>
      <c r="K627" s="262"/>
      <c r="L627" s="262"/>
      <c r="M627" s="262"/>
      <c r="N627" s="262"/>
      <c r="O627" s="262"/>
      <c r="P627" s="262"/>
      <c r="Q627" s="262"/>
      <c r="R627" s="262"/>
      <c r="S627" s="262"/>
      <c r="T627" s="262"/>
      <c r="U627" s="262"/>
      <c r="V627" s="262"/>
      <c r="W627" s="264" t="str">
        <f>IF(T627="","",T627)</f>
        <v/>
      </c>
      <c r="X627" s="264"/>
      <c r="Y627" s="264"/>
    </row>
    <row r="628" spans="1:25" x14ac:dyDescent="0.15">
      <c r="A628" s="252"/>
      <c r="B628" s="252"/>
      <c r="C628" s="254"/>
      <c r="D628" s="254"/>
      <c r="E628" s="254"/>
      <c r="F628" s="252"/>
      <c r="G628" s="252"/>
      <c r="H628" s="252"/>
      <c r="I628" s="252"/>
      <c r="J628" s="252"/>
      <c r="K628" s="252"/>
      <c r="L628" s="252"/>
      <c r="M628" s="252"/>
      <c r="N628" s="252"/>
      <c r="O628" s="252"/>
      <c r="P628" s="252"/>
      <c r="Q628" s="252"/>
      <c r="R628" s="252"/>
      <c r="S628" s="252"/>
      <c r="T628" s="252"/>
      <c r="U628" s="252"/>
      <c r="V628" s="252"/>
      <c r="W628" s="253" t="str">
        <f>IF(OR(W627="",T628=""),"",W627+T628)</f>
        <v/>
      </c>
      <c r="X628" s="253"/>
      <c r="Y628" s="253"/>
    </row>
    <row r="629" spans="1:25" x14ac:dyDescent="0.15">
      <c r="A629" s="252"/>
      <c r="B629" s="252"/>
      <c r="C629" s="254"/>
      <c r="D629" s="254"/>
      <c r="E629" s="254"/>
      <c r="F629" s="252"/>
      <c r="G629" s="252"/>
      <c r="H629" s="252"/>
      <c r="I629" s="252"/>
      <c r="J629" s="252"/>
      <c r="K629" s="252"/>
      <c r="L629" s="252"/>
      <c r="M629" s="252"/>
      <c r="N629" s="252"/>
      <c r="O629" s="252"/>
      <c r="P629" s="252"/>
      <c r="Q629" s="252"/>
      <c r="R629" s="252"/>
      <c r="S629" s="252"/>
      <c r="T629" s="252"/>
      <c r="U629" s="252"/>
      <c r="V629" s="252"/>
      <c r="W629" s="253" t="str">
        <f t="shared" ref="W629:W672" si="11">IF(OR(W628="",T629=""),"",W628+T629)</f>
        <v/>
      </c>
      <c r="X629" s="253"/>
      <c r="Y629" s="253"/>
    </row>
    <row r="630" spans="1:25" x14ac:dyDescent="0.15">
      <c r="A630" s="252"/>
      <c r="B630" s="252"/>
      <c r="C630" s="254"/>
      <c r="D630" s="254"/>
      <c r="E630" s="254"/>
      <c r="F630" s="252"/>
      <c r="G630" s="252"/>
      <c r="H630" s="252"/>
      <c r="I630" s="252"/>
      <c r="J630" s="252"/>
      <c r="K630" s="252"/>
      <c r="L630" s="252"/>
      <c r="M630" s="252"/>
      <c r="N630" s="252"/>
      <c r="O630" s="252"/>
      <c r="P630" s="252"/>
      <c r="Q630" s="252"/>
      <c r="R630" s="252"/>
      <c r="S630" s="252"/>
      <c r="T630" s="252"/>
      <c r="U630" s="252"/>
      <c r="V630" s="252"/>
      <c r="W630" s="253" t="str">
        <f t="shared" si="11"/>
        <v/>
      </c>
      <c r="X630" s="253"/>
      <c r="Y630" s="253"/>
    </row>
    <row r="631" spans="1:25" x14ac:dyDescent="0.15">
      <c r="A631" s="252"/>
      <c r="B631" s="252"/>
      <c r="C631" s="254"/>
      <c r="D631" s="254"/>
      <c r="E631" s="254"/>
      <c r="F631" s="252"/>
      <c r="G631" s="252"/>
      <c r="H631" s="252"/>
      <c r="I631" s="252"/>
      <c r="J631" s="252"/>
      <c r="K631" s="252"/>
      <c r="L631" s="252"/>
      <c r="M631" s="252"/>
      <c r="N631" s="252"/>
      <c r="O631" s="252"/>
      <c r="P631" s="252"/>
      <c r="Q631" s="252"/>
      <c r="R631" s="252"/>
      <c r="S631" s="252"/>
      <c r="T631" s="252"/>
      <c r="U631" s="252"/>
      <c r="V631" s="252"/>
      <c r="W631" s="253" t="str">
        <f t="shared" si="11"/>
        <v/>
      </c>
      <c r="X631" s="253"/>
      <c r="Y631" s="253"/>
    </row>
    <row r="632" spans="1:25" x14ac:dyDescent="0.15">
      <c r="A632" s="252"/>
      <c r="B632" s="252"/>
      <c r="C632" s="254"/>
      <c r="D632" s="254"/>
      <c r="E632" s="254"/>
      <c r="F632" s="252"/>
      <c r="G632" s="252"/>
      <c r="H632" s="252"/>
      <c r="I632" s="252"/>
      <c r="J632" s="252"/>
      <c r="K632" s="252"/>
      <c r="L632" s="252"/>
      <c r="M632" s="252"/>
      <c r="N632" s="252"/>
      <c r="O632" s="252"/>
      <c r="P632" s="252"/>
      <c r="Q632" s="252"/>
      <c r="R632" s="252"/>
      <c r="S632" s="252"/>
      <c r="T632" s="252"/>
      <c r="U632" s="252"/>
      <c r="V632" s="252"/>
      <c r="W632" s="253" t="str">
        <f t="shared" si="11"/>
        <v/>
      </c>
      <c r="X632" s="253"/>
      <c r="Y632" s="253"/>
    </row>
    <row r="633" spans="1:25" x14ac:dyDescent="0.15">
      <c r="A633" s="252"/>
      <c r="B633" s="252"/>
      <c r="C633" s="254"/>
      <c r="D633" s="254"/>
      <c r="E633" s="254"/>
      <c r="F633" s="252"/>
      <c r="G633" s="252"/>
      <c r="H633" s="252"/>
      <c r="I633" s="252"/>
      <c r="J633" s="252"/>
      <c r="K633" s="252"/>
      <c r="L633" s="252"/>
      <c r="M633" s="252"/>
      <c r="N633" s="252"/>
      <c r="O633" s="252"/>
      <c r="P633" s="252"/>
      <c r="Q633" s="252"/>
      <c r="R633" s="252"/>
      <c r="S633" s="252"/>
      <c r="T633" s="252"/>
      <c r="U633" s="252"/>
      <c r="V633" s="252"/>
      <c r="W633" s="253" t="str">
        <f t="shared" si="11"/>
        <v/>
      </c>
      <c r="X633" s="253"/>
      <c r="Y633" s="253"/>
    </row>
    <row r="634" spans="1:25" x14ac:dyDescent="0.15">
      <c r="A634" s="252"/>
      <c r="B634" s="252"/>
      <c r="C634" s="254"/>
      <c r="D634" s="254"/>
      <c r="E634" s="254"/>
      <c r="F634" s="252"/>
      <c r="G634" s="252"/>
      <c r="H634" s="252"/>
      <c r="I634" s="252"/>
      <c r="J634" s="252"/>
      <c r="K634" s="252"/>
      <c r="L634" s="252"/>
      <c r="M634" s="252"/>
      <c r="N634" s="252"/>
      <c r="O634" s="252"/>
      <c r="P634" s="252"/>
      <c r="Q634" s="252"/>
      <c r="R634" s="252"/>
      <c r="S634" s="252"/>
      <c r="T634" s="252"/>
      <c r="U634" s="252"/>
      <c r="V634" s="252"/>
      <c r="W634" s="253" t="str">
        <f t="shared" si="11"/>
        <v/>
      </c>
      <c r="X634" s="253"/>
      <c r="Y634" s="253"/>
    </row>
    <row r="635" spans="1:25" x14ac:dyDescent="0.15">
      <c r="A635" s="252"/>
      <c r="B635" s="252"/>
      <c r="C635" s="254"/>
      <c r="D635" s="254"/>
      <c r="E635" s="254"/>
      <c r="F635" s="252"/>
      <c r="G635" s="252"/>
      <c r="H635" s="252"/>
      <c r="I635" s="252"/>
      <c r="J635" s="252"/>
      <c r="K635" s="252"/>
      <c r="L635" s="252"/>
      <c r="M635" s="252"/>
      <c r="N635" s="252"/>
      <c r="O635" s="252"/>
      <c r="P635" s="252"/>
      <c r="Q635" s="252"/>
      <c r="R635" s="252"/>
      <c r="S635" s="252"/>
      <c r="T635" s="252"/>
      <c r="U635" s="252"/>
      <c r="V635" s="252"/>
      <c r="W635" s="253" t="str">
        <f t="shared" si="11"/>
        <v/>
      </c>
      <c r="X635" s="253"/>
      <c r="Y635" s="253"/>
    </row>
    <row r="636" spans="1:25" x14ac:dyDescent="0.15">
      <c r="A636" s="252"/>
      <c r="B636" s="252"/>
      <c r="C636" s="254"/>
      <c r="D636" s="254"/>
      <c r="E636" s="254"/>
      <c r="F636" s="252"/>
      <c r="G636" s="252"/>
      <c r="H636" s="252"/>
      <c r="I636" s="252"/>
      <c r="J636" s="252"/>
      <c r="K636" s="252"/>
      <c r="L636" s="252"/>
      <c r="M636" s="252"/>
      <c r="N636" s="252"/>
      <c r="O636" s="252"/>
      <c r="P636" s="252"/>
      <c r="Q636" s="252"/>
      <c r="R636" s="252"/>
      <c r="S636" s="252"/>
      <c r="T636" s="252"/>
      <c r="U636" s="252"/>
      <c r="V636" s="252"/>
      <c r="W636" s="253" t="str">
        <f t="shared" si="11"/>
        <v/>
      </c>
      <c r="X636" s="253"/>
      <c r="Y636" s="253"/>
    </row>
    <row r="637" spans="1:25" x14ac:dyDescent="0.15">
      <c r="A637" s="252"/>
      <c r="B637" s="252"/>
      <c r="C637" s="254"/>
      <c r="D637" s="254"/>
      <c r="E637" s="254"/>
      <c r="F637" s="252"/>
      <c r="G637" s="252"/>
      <c r="H637" s="252"/>
      <c r="I637" s="252"/>
      <c r="J637" s="252"/>
      <c r="K637" s="252"/>
      <c r="L637" s="252"/>
      <c r="M637" s="252"/>
      <c r="N637" s="252"/>
      <c r="O637" s="252"/>
      <c r="P637" s="252"/>
      <c r="Q637" s="252"/>
      <c r="R637" s="252"/>
      <c r="S637" s="252"/>
      <c r="T637" s="252"/>
      <c r="U637" s="252"/>
      <c r="V637" s="252"/>
      <c r="W637" s="253" t="str">
        <f t="shared" si="11"/>
        <v/>
      </c>
      <c r="X637" s="253"/>
      <c r="Y637" s="253"/>
    </row>
    <row r="638" spans="1:25" x14ac:dyDescent="0.15">
      <c r="A638" s="252"/>
      <c r="B638" s="252"/>
      <c r="C638" s="254"/>
      <c r="D638" s="254"/>
      <c r="E638" s="254"/>
      <c r="F638" s="252"/>
      <c r="G638" s="252"/>
      <c r="H638" s="252"/>
      <c r="I638" s="252"/>
      <c r="J638" s="252"/>
      <c r="K638" s="252"/>
      <c r="L638" s="252"/>
      <c r="M638" s="252"/>
      <c r="N638" s="252"/>
      <c r="O638" s="252"/>
      <c r="P638" s="252"/>
      <c r="Q638" s="252"/>
      <c r="R638" s="252"/>
      <c r="S638" s="252"/>
      <c r="T638" s="252"/>
      <c r="U638" s="252"/>
      <c r="V638" s="252"/>
      <c r="W638" s="253" t="str">
        <f t="shared" si="11"/>
        <v/>
      </c>
      <c r="X638" s="253"/>
      <c r="Y638" s="253"/>
    </row>
    <row r="639" spans="1:25" x14ac:dyDescent="0.15">
      <c r="A639" s="252"/>
      <c r="B639" s="252"/>
      <c r="C639" s="254"/>
      <c r="D639" s="254"/>
      <c r="E639" s="254"/>
      <c r="F639" s="252"/>
      <c r="G639" s="252"/>
      <c r="H639" s="252"/>
      <c r="I639" s="252"/>
      <c r="J639" s="252"/>
      <c r="K639" s="252"/>
      <c r="L639" s="252"/>
      <c r="M639" s="252"/>
      <c r="N639" s="252"/>
      <c r="O639" s="252"/>
      <c r="P639" s="252"/>
      <c r="Q639" s="252"/>
      <c r="R639" s="252"/>
      <c r="S639" s="252"/>
      <c r="T639" s="252"/>
      <c r="U639" s="252"/>
      <c r="V639" s="252"/>
      <c r="W639" s="253" t="str">
        <f t="shared" si="11"/>
        <v/>
      </c>
      <c r="X639" s="253"/>
      <c r="Y639" s="253"/>
    </row>
    <row r="640" spans="1:25" x14ac:dyDescent="0.15">
      <c r="A640" s="252"/>
      <c r="B640" s="252"/>
      <c r="C640" s="254"/>
      <c r="D640" s="254"/>
      <c r="E640" s="254"/>
      <c r="F640" s="252"/>
      <c r="G640" s="252"/>
      <c r="H640" s="252"/>
      <c r="I640" s="252"/>
      <c r="J640" s="252"/>
      <c r="K640" s="252"/>
      <c r="L640" s="252"/>
      <c r="M640" s="252"/>
      <c r="N640" s="252"/>
      <c r="O640" s="252"/>
      <c r="P640" s="252"/>
      <c r="Q640" s="252"/>
      <c r="R640" s="252"/>
      <c r="S640" s="252"/>
      <c r="T640" s="252"/>
      <c r="U640" s="252"/>
      <c r="V640" s="252"/>
      <c r="W640" s="253" t="str">
        <f t="shared" si="11"/>
        <v/>
      </c>
      <c r="X640" s="253"/>
      <c r="Y640" s="253"/>
    </row>
    <row r="641" spans="1:25" x14ac:dyDescent="0.15">
      <c r="A641" s="252"/>
      <c r="B641" s="252"/>
      <c r="C641" s="254"/>
      <c r="D641" s="254"/>
      <c r="E641" s="254"/>
      <c r="F641" s="252"/>
      <c r="G641" s="252"/>
      <c r="H641" s="252"/>
      <c r="I641" s="252"/>
      <c r="J641" s="252"/>
      <c r="K641" s="252"/>
      <c r="L641" s="252"/>
      <c r="M641" s="252"/>
      <c r="N641" s="252"/>
      <c r="O641" s="252"/>
      <c r="P641" s="252"/>
      <c r="Q641" s="252"/>
      <c r="R641" s="252"/>
      <c r="S641" s="252"/>
      <c r="T641" s="252"/>
      <c r="U641" s="252"/>
      <c r="V641" s="252"/>
      <c r="W641" s="253" t="str">
        <f t="shared" si="11"/>
        <v/>
      </c>
      <c r="X641" s="253"/>
      <c r="Y641" s="253"/>
    </row>
    <row r="642" spans="1:25" x14ac:dyDescent="0.15">
      <c r="A642" s="252"/>
      <c r="B642" s="252"/>
      <c r="C642" s="254"/>
      <c r="D642" s="254"/>
      <c r="E642" s="254"/>
      <c r="F642" s="252"/>
      <c r="G642" s="252"/>
      <c r="H642" s="252"/>
      <c r="I642" s="252"/>
      <c r="J642" s="252"/>
      <c r="K642" s="252"/>
      <c r="L642" s="252"/>
      <c r="M642" s="252"/>
      <c r="N642" s="252"/>
      <c r="O642" s="252"/>
      <c r="P642" s="252"/>
      <c r="Q642" s="252"/>
      <c r="R642" s="252"/>
      <c r="S642" s="252"/>
      <c r="T642" s="252"/>
      <c r="U642" s="252"/>
      <c r="V642" s="252"/>
      <c r="W642" s="253" t="str">
        <f t="shared" si="11"/>
        <v/>
      </c>
      <c r="X642" s="253"/>
      <c r="Y642" s="253"/>
    </row>
    <row r="643" spans="1:25" x14ac:dyDescent="0.15">
      <c r="A643" s="252"/>
      <c r="B643" s="252"/>
      <c r="C643" s="254"/>
      <c r="D643" s="254"/>
      <c r="E643" s="254"/>
      <c r="F643" s="252"/>
      <c r="G643" s="252"/>
      <c r="H643" s="252"/>
      <c r="I643" s="252"/>
      <c r="J643" s="252"/>
      <c r="K643" s="252"/>
      <c r="L643" s="252"/>
      <c r="M643" s="252"/>
      <c r="N643" s="252"/>
      <c r="O643" s="252"/>
      <c r="P643" s="252"/>
      <c r="Q643" s="252"/>
      <c r="R643" s="252"/>
      <c r="S643" s="252"/>
      <c r="T643" s="252"/>
      <c r="U643" s="252"/>
      <c r="V643" s="252"/>
      <c r="W643" s="253" t="str">
        <f t="shared" si="11"/>
        <v/>
      </c>
      <c r="X643" s="253"/>
      <c r="Y643" s="253"/>
    </row>
    <row r="644" spans="1:25" x14ac:dyDescent="0.15">
      <c r="A644" s="252"/>
      <c r="B644" s="252"/>
      <c r="C644" s="254"/>
      <c r="D644" s="254"/>
      <c r="E644" s="254"/>
      <c r="F644" s="252"/>
      <c r="G644" s="252"/>
      <c r="H644" s="252"/>
      <c r="I644" s="252"/>
      <c r="J644" s="252"/>
      <c r="K644" s="252"/>
      <c r="L644" s="252"/>
      <c r="M644" s="252"/>
      <c r="N644" s="252"/>
      <c r="O644" s="252"/>
      <c r="P644" s="252"/>
      <c r="Q644" s="252"/>
      <c r="R644" s="252"/>
      <c r="S644" s="252"/>
      <c r="T644" s="252"/>
      <c r="U644" s="252"/>
      <c r="V644" s="252"/>
      <c r="W644" s="253" t="str">
        <f t="shared" si="11"/>
        <v/>
      </c>
      <c r="X644" s="253"/>
      <c r="Y644" s="253"/>
    </row>
    <row r="645" spans="1:25" x14ac:dyDescent="0.15">
      <c r="A645" s="252"/>
      <c r="B645" s="252"/>
      <c r="C645" s="254"/>
      <c r="D645" s="254"/>
      <c r="E645" s="254"/>
      <c r="F645" s="252"/>
      <c r="G645" s="252"/>
      <c r="H645" s="252"/>
      <c r="I645" s="252"/>
      <c r="J645" s="252"/>
      <c r="K645" s="252"/>
      <c r="L645" s="252"/>
      <c r="M645" s="252"/>
      <c r="N645" s="252"/>
      <c r="O645" s="252"/>
      <c r="P645" s="252"/>
      <c r="Q645" s="252"/>
      <c r="R645" s="252"/>
      <c r="S645" s="252"/>
      <c r="T645" s="252"/>
      <c r="U645" s="252"/>
      <c r="V645" s="252"/>
      <c r="W645" s="253" t="str">
        <f t="shared" si="11"/>
        <v/>
      </c>
      <c r="X645" s="253"/>
      <c r="Y645" s="253"/>
    </row>
    <row r="646" spans="1:25" x14ac:dyDescent="0.15">
      <c r="A646" s="252"/>
      <c r="B646" s="252"/>
      <c r="C646" s="254"/>
      <c r="D646" s="254"/>
      <c r="E646" s="254"/>
      <c r="F646" s="252"/>
      <c r="G646" s="252"/>
      <c r="H646" s="252"/>
      <c r="I646" s="252"/>
      <c r="J646" s="252"/>
      <c r="K646" s="252"/>
      <c r="L646" s="252"/>
      <c r="M646" s="252"/>
      <c r="N646" s="252"/>
      <c r="O646" s="252"/>
      <c r="P646" s="252"/>
      <c r="Q646" s="252"/>
      <c r="R646" s="252"/>
      <c r="S646" s="252"/>
      <c r="T646" s="252"/>
      <c r="U646" s="252"/>
      <c r="V646" s="252"/>
      <c r="W646" s="253" t="str">
        <f t="shared" si="11"/>
        <v/>
      </c>
      <c r="X646" s="253"/>
      <c r="Y646" s="253"/>
    </row>
    <row r="647" spans="1:25" x14ac:dyDescent="0.15">
      <c r="A647" s="252"/>
      <c r="B647" s="252"/>
      <c r="C647" s="254"/>
      <c r="D647" s="254"/>
      <c r="E647" s="254"/>
      <c r="F647" s="252"/>
      <c r="G647" s="252"/>
      <c r="H647" s="252"/>
      <c r="I647" s="252"/>
      <c r="J647" s="252"/>
      <c r="K647" s="252"/>
      <c r="L647" s="252"/>
      <c r="M647" s="252"/>
      <c r="N647" s="252"/>
      <c r="O647" s="252"/>
      <c r="P647" s="252"/>
      <c r="Q647" s="252"/>
      <c r="R647" s="252"/>
      <c r="S647" s="252"/>
      <c r="T647" s="252"/>
      <c r="U647" s="252"/>
      <c r="V647" s="252"/>
      <c r="W647" s="253" t="str">
        <f t="shared" si="11"/>
        <v/>
      </c>
      <c r="X647" s="253"/>
      <c r="Y647" s="253"/>
    </row>
    <row r="648" spans="1:25" x14ac:dyDescent="0.15">
      <c r="A648" s="252"/>
      <c r="B648" s="252"/>
      <c r="C648" s="254"/>
      <c r="D648" s="254"/>
      <c r="E648" s="254"/>
      <c r="F648" s="252"/>
      <c r="G648" s="252"/>
      <c r="H648" s="252"/>
      <c r="I648" s="252"/>
      <c r="J648" s="252"/>
      <c r="K648" s="252"/>
      <c r="L648" s="252"/>
      <c r="M648" s="252"/>
      <c r="N648" s="252"/>
      <c r="O648" s="252"/>
      <c r="P648" s="252"/>
      <c r="Q648" s="252"/>
      <c r="R648" s="252"/>
      <c r="S648" s="252"/>
      <c r="T648" s="252"/>
      <c r="U648" s="252"/>
      <c r="V648" s="252"/>
      <c r="W648" s="253" t="str">
        <f t="shared" si="11"/>
        <v/>
      </c>
      <c r="X648" s="253"/>
      <c r="Y648" s="253"/>
    </row>
    <row r="649" spans="1:25" x14ac:dyDescent="0.15">
      <c r="A649" s="252"/>
      <c r="B649" s="252"/>
      <c r="C649" s="254"/>
      <c r="D649" s="254"/>
      <c r="E649" s="254"/>
      <c r="F649" s="252"/>
      <c r="G649" s="252"/>
      <c r="H649" s="252"/>
      <c r="I649" s="252"/>
      <c r="J649" s="252"/>
      <c r="K649" s="252"/>
      <c r="L649" s="252"/>
      <c r="M649" s="252"/>
      <c r="N649" s="252"/>
      <c r="O649" s="252"/>
      <c r="P649" s="252"/>
      <c r="Q649" s="252"/>
      <c r="R649" s="252"/>
      <c r="S649" s="252"/>
      <c r="T649" s="252"/>
      <c r="U649" s="252"/>
      <c r="V649" s="252"/>
      <c r="W649" s="253" t="str">
        <f t="shared" si="11"/>
        <v/>
      </c>
      <c r="X649" s="253"/>
      <c r="Y649" s="253"/>
    </row>
    <row r="650" spans="1:25" x14ac:dyDescent="0.15">
      <c r="A650" s="252"/>
      <c r="B650" s="252"/>
      <c r="C650" s="254"/>
      <c r="D650" s="254"/>
      <c r="E650" s="254"/>
      <c r="F650" s="252"/>
      <c r="G650" s="252"/>
      <c r="H650" s="252"/>
      <c r="I650" s="252"/>
      <c r="J650" s="252"/>
      <c r="K650" s="252"/>
      <c r="L650" s="252"/>
      <c r="M650" s="252"/>
      <c r="N650" s="252"/>
      <c r="O650" s="252"/>
      <c r="P650" s="252"/>
      <c r="Q650" s="252"/>
      <c r="R650" s="252"/>
      <c r="S650" s="252"/>
      <c r="T650" s="252"/>
      <c r="U650" s="252"/>
      <c r="V650" s="252"/>
      <c r="W650" s="253" t="str">
        <f t="shared" si="11"/>
        <v/>
      </c>
      <c r="X650" s="253"/>
      <c r="Y650" s="253"/>
    </row>
    <row r="651" spans="1:25" x14ac:dyDescent="0.15">
      <c r="A651" s="252"/>
      <c r="B651" s="252"/>
      <c r="C651" s="254"/>
      <c r="D651" s="254"/>
      <c r="E651" s="254"/>
      <c r="F651" s="252"/>
      <c r="G651" s="252"/>
      <c r="H651" s="252"/>
      <c r="I651" s="252"/>
      <c r="J651" s="252"/>
      <c r="K651" s="252"/>
      <c r="L651" s="252"/>
      <c r="M651" s="252"/>
      <c r="N651" s="252"/>
      <c r="O651" s="252"/>
      <c r="P651" s="252"/>
      <c r="Q651" s="252"/>
      <c r="R651" s="252"/>
      <c r="S651" s="252"/>
      <c r="T651" s="252"/>
      <c r="U651" s="252"/>
      <c r="V651" s="252"/>
      <c r="W651" s="253" t="str">
        <f t="shared" si="11"/>
        <v/>
      </c>
      <c r="X651" s="253"/>
      <c r="Y651" s="253"/>
    </row>
    <row r="652" spans="1:25" x14ac:dyDescent="0.15">
      <c r="A652" s="252"/>
      <c r="B652" s="252"/>
      <c r="C652" s="254"/>
      <c r="D652" s="254"/>
      <c r="E652" s="254"/>
      <c r="F652" s="252"/>
      <c r="G652" s="252"/>
      <c r="H652" s="252"/>
      <c r="I652" s="252"/>
      <c r="J652" s="252"/>
      <c r="K652" s="252"/>
      <c r="L652" s="252"/>
      <c r="M652" s="252"/>
      <c r="N652" s="252"/>
      <c r="O652" s="252"/>
      <c r="P652" s="252"/>
      <c r="Q652" s="252"/>
      <c r="R652" s="252"/>
      <c r="S652" s="252"/>
      <c r="T652" s="252"/>
      <c r="U652" s="252"/>
      <c r="V652" s="252"/>
      <c r="W652" s="253" t="str">
        <f t="shared" si="11"/>
        <v/>
      </c>
      <c r="X652" s="253"/>
      <c r="Y652" s="253"/>
    </row>
    <row r="653" spans="1:25" x14ac:dyDescent="0.15">
      <c r="A653" s="252"/>
      <c r="B653" s="252"/>
      <c r="C653" s="254"/>
      <c r="D653" s="254"/>
      <c r="E653" s="254"/>
      <c r="F653" s="252"/>
      <c r="G653" s="252"/>
      <c r="H653" s="252"/>
      <c r="I653" s="252"/>
      <c r="J653" s="252"/>
      <c r="K653" s="252"/>
      <c r="L653" s="252"/>
      <c r="M653" s="252"/>
      <c r="N653" s="252"/>
      <c r="O653" s="252"/>
      <c r="P653" s="252"/>
      <c r="Q653" s="252"/>
      <c r="R653" s="252"/>
      <c r="S653" s="252"/>
      <c r="T653" s="252"/>
      <c r="U653" s="252"/>
      <c r="V653" s="252"/>
      <c r="W653" s="253" t="str">
        <f t="shared" si="11"/>
        <v/>
      </c>
      <c r="X653" s="253"/>
      <c r="Y653" s="253"/>
    </row>
    <row r="654" spans="1:25" x14ac:dyDescent="0.15">
      <c r="A654" s="252"/>
      <c r="B654" s="252"/>
      <c r="C654" s="254"/>
      <c r="D654" s="254"/>
      <c r="E654" s="254"/>
      <c r="F654" s="252"/>
      <c r="G654" s="252"/>
      <c r="H654" s="252"/>
      <c r="I654" s="252"/>
      <c r="J654" s="252"/>
      <c r="K654" s="252"/>
      <c r="L654" s="252"/>
      <c r="M654" s="252"/>
      <c r="N654" s="252"/>
      <c r="O654" s="252"/>
      <c r="P654" s="252"/>
      <c r="Q654" s="252"/>
      <c r="R654" s="252"/>
      <c r="S654" s="252"/>
      <c r="T654" s="252"/>
      <c r="U654" s="252"/>
      <c r="V654" s="252"/>
      <c r="W654" s="253" t="str">
        <f t="shared" si="11"/>
        <v/>
      </c>
      <c r="X654" s="253"/>
      <c r="Y654" s="253"/>
    </row>
    <row r="655" spans="1:25" x14ac:dyDescent="0.15">
      <c r="A655" s="252"/>
      <c r="B655" s="252"/>
      <c r="C655" s="254"/>
      <c r="D655" s="254"/>
      <c r="E655" s="254"/>
      <c r="F655" s="252"/>
      <c r="G655" s="252"/>
      <c r="H655" s="252"/>
      <c r="I655" s="252"/>
      <c r="J655" s="252"/>
      <c r="K655" s="252"/>
      <c r="L655" s="252"/>
      <c r="M655" s="252"/>
      <c r="N655" s="252"/>
      <c r="O655" s="252"/>
      <c r="P655" s="252"/>
      <c r="Q655" s="252"/>
      <c r="R655" s="252"/>
      <c r="S655" s="252"/>
      <c r="T655" s="252"/>
      <c r="U655" s="252"/>
      <c r="V655" s="252"/>
      <c r="W655" s="253" t="str">
        <f t="shared" si="11"/>
        <v/>
      </c>
      <c r="X655" s="253"/>
      <c r="Y655" s="253"/>
    </row>
    <row r="656" spans="1:25" x14ac:dyDescent="0.15">
      <c r="A656" s="252"/>
      <c r="B656" s="252"/>
      <c r="C656" s="254"/>
      <c r="D656" s="254"/>
      <c r="E656" s="254"/>
      <c r="F656" s="252"/>
      <c r="G656" s="252"/>
      <c r="H656" s="252"/>
      <c r="I656" s="252"/>
      <c r="J656" s="252"/>
      <c r="K656" s="252"/>
      <c r="L656" s="252"/>
      <c r="M656" s="252"/>
      <c r="N656" s="252"/>
      <c r="O656" s="252"/>
      <c r="P656" s="252"/>
      <c r="Q656" s="252"/>
      <c r="R656" s="252"/>
      <c r="S656" s="252"/>
      <c r="T656" s="252"/>
      <c r="U656" s="252"/>
      <c r="V656" s="252"/>
      <c r="W656" s="253" t="str">
        <f t="shared" si="11"/>
        <v/>
      </c>
      <c r="X656" s="253"/>
      <c r="Y656" s="253"/>
    </row>
    <row r="657" spans="1:25" x14ac:dyDescent="0.15">
      <c r="A657" s="252"/>
      <c r="B657" s="252"/>
      <c r="C657" s="254"/>
      <c r="D657" s="254"/>
      <c r="E657" s="254"/>
      <c r="F657" s="252"/>
      <c r="G657" s="252"/>
      <c r="H657" s="252"/>
      <c r="I657" s="252"/>
      <c r="J657" s="252"/>
      <c r="K657" s="252"/>
      <c r="L657" s="252"/>
      <c r="M657" s="252"/>
      <c r="N657" s="252"/>
      <c r="O657" s="252"/>
      <c r="P657" s="252"/>
      <c r="Q657" s="252"/>
      <c r="R657" s="252"/>
      <c r="S657" s="252"/>
      <c r="T657" s="252"/>
      <c r="U657" s="252"/>
      <c r="V657" s="252"/>
      <c r="W657" s="253" t="str">
        <f t="shared" si="11"/>
        <v/>
      </c>
      <c r="X657" s="253"/>
      <c r="Y657" s="253"/>
    </row>
    <row r="658" spans="1:25" x14ac:dyDescent="0.15">
      <c r="A658" s="252"/>
      <c r="B658" s="252"/>
      <c r="C658" s="254"/>
      <c r="D658" s="254"/>
      <c r="E658" s="254"/>
      <c r="F658" s="252"/>
      <c r="G658" s="252"/>
      <c r="H658" s="252"/>
      <c r="I658" s="252"/>
      <c r="J658" s="252"/>
      <c r="K658" s="252"/>
      <c r="L658" s="252"/>
      <c r="M658" s="252"/>
      <c r="N658" s="252"/>
      <c r="O658" s="252"/>
      <c r="P658" s="252"/>
      <c r="Q658" s="252"/>
      <c r="R658" s="252"/>
      <c r="S658" s="252"/>
      <c r="T658" s="252"/>
      <c r="U658" s="252"/>
      <c r="V658" s="252"/>
      <c r="W658" s="253" t="str">
        <f t="shared" si="11"/>
        <v/>
      </c>
      <c r="X658" s="253"/>
      <c r="Y658" s="253"/>
    </row>
    <row r="659" spans="1:25" x14ac:dyDescent="0.15">
      <c r="A659" s="252"/>
      <c r="B659" s="252"/>
      <c r="C659" s="254"/>
      <c r="D659" s="254"/>
      <c r="E659" s="254"/>
      <c r="F659" s="252"/>
      <c r="G659" s="252"/>
      <c r="H659" s="252"/>
      <c r="I659" s="252"/>
      <c r="J659" s="252"/>
      <c r="K659" s="252"/>
      <c r="L659" s="252"/>
      <c r="M659" s="252"/>
      <c r="N659" s="252"/>
      <c r="O659" s="252"/>
      <c r="P659" s="252"/>
      <c r="Q659" s="252"/>
      <c r="R659" s="252"/>
      <c r="S659" s="252"/>
      <c r="T659" s="252"/>
      <c r="U659" s="252"/>
      <c r="V659" s="252"/>
      <c r="W659" s="253" t="str">
        <f t="shared" si="11"/>
        <v/>
      </c>
      <c r="X659" s="253"/>
      <c r="Y659" s="253"/>
    </row>
    <row r="660" spans="1:25" x14ac:dyDescent="0.15">
      <c r="A660" s="252"/>
      <c r="B660" s="252"/>
      <c r="C660" s="254"/>
      <c r="D660" s="254"/>
      <c r="E660" s="254"/>
      <c r="F660" s="252"/>
      <c r="G660" s="252"/>
      <c r="H660" s="252"/>
      <c r="I660" s="252"/>
      <c r="J660" s="252"/>
      <c r="K660" s="252"/>
      <c r="L660" s="252"/>
      <c r="M660" s="252"/>
      <c r="N660" s="252"/>
      <c r="O660" s="252"/>
      <c r="P660" s="252"/>
      <c r="Q660" s="252"/>
      <c r="R660" s="252"/>
      <c r="S660" s="252"/>
      <c r="T660" s="252"/>
      <c r="U660" s="252"/>
      <c r="V660" s="252"/>
      <c r="W660" s="253" t="str">
        <f t="shared" si="11"/>
        <v/>
      </c>
      <c r="X660" s="253"/>
      <c r="Y660" s="253"/>
    </row>
    <row r="661" spans="1:25" x14ac:dyDescent="0.15">
      <c r="A661" s="252"/>
      <c r="B661" s="252"/>
      <c r="C661" s="254"/>
      <c r="D661" s="254"/>
      <c r="E661" s="254"/>
      <c r="F661" s="252"/>
      <c r="G661" s="252"/>
      <c r="H661" s="252"/>
      <c r="I661" s="252"/>
      <c r="J661" s="252"/>
      <c r="K661" s="252"/>
      <c r="L661" s="252"/>
      <c r="M661" s="252"/>
      <c r="N661" s="252"/>
      <c r="O661" s="252"/>
      <c r="P661" s="252"/>
      <c r="Q661" s="252"/>
      <c r="R661" s="252"/>
      <c r="S661" s="252"/>
      <c r="T661" s="252"/>
      <c r="U661" s="252"/>
      <c r="V661" s="252"/>
      <c r="W661" s="253" t="str">
        <f t="shared" si="11"/>
        <v/>
      </c>
      <c r="X661" s="253"/>
      <c r="Y661" s="253"/>
    </row>
    <row r="662" spans="1:25" x14ac:dyDescent="0.15">
      <c r="A662" s="252"/>
      <c r="B662" s="252"/>
      <c r="C662" s="254"/>
      <c r="D662" s="254"/>
      <c r="E662" s="254"/>
      <c r="F662" s="252"/>
      <c r="G662" s="252"/>
      <c r="H662" s="252"/>
      <c r="I662" s="252"/>
      <c r="J662" s="252"/>
      <c r="K662" s="252"/>
      <c r="L662" s="252"/>
      <c r="M662" s="252"/>
      <c r="N662" s="252"/>
      <c r="O662" s="252"/>
      <c r="P662" s="252"/>
      <c r="Q662" s="252"/>
      <c r="R662" s="252"/>
      <c r="S662" s="252"/>
      <c r="T662" s="252"/>
      <c r="U662" s="252"/>
      <c r="V662" s="252"/>
      <c r="W662" s="253" t="str">
        <f t="shared" si="11"/>
        <v/>
      </c>
      <c r="X662" s="253"/>
      <c r="Y662" s="253"/>
    </row>
    <row r="663" spans="1:25" x14ac:dyDescent="0.15">
      <c r="A663" s="252"/>
      <c r="B663" s="252"/>
      <c r="C663" s="254"/>
      <c r="D663" s="254"/>
      <c r="E663" s="254"/>
      <c r="F663" s="252"/>
      <c r="G663" s="252"/>
      <c r="H663" s="252"/>
      <c r="I663" s="252"/>
      <c r="J663" s="252"/>
      <c r="K663" s="252"/>
      <c r="L663" s="252"/>
      <c r="M663" s="252"/>
      <c r="N663" s="252"/>
      <c r="O663" s="252"/>
      <c r="P663" s="252"/>
      <c r="Q663" s="252"/>
      <c r="R663" s="252"/>
      <c r="S663" s="252"/>
      <c r="T663" s="252"/>
      <c r="U663" s="252"/>
      <c r="V663" s="252"/>
      <c r="W663" s="253" t="str">
        <f t="shared" si="11"/>
        <v/>
      </c>
      <c r="X663" s="253"/>
      <c r="Y663" s="253"/>
    </row>
    <row r="664" spans="1:25" x14ac:dyDescent="0.15">
      <c r="A664" s="252"/>
      <c r="B664" s="252"/>
      <c r="C664" s="254"/>
      <c r="D664" s="254"/>
      <c r="E664" s="254"/>
      <c r="F664" s="252"/>
      <c r="G664" s="252"/>
      <c r="H664" s="252"/>
      <c r="I664" s="252"/>
      <c r="J664" s="252"/>
      <c r="K664" s="252"/>
      <c r="L664" s="252"/>
      <c r="M664" s="252"/>
      <c r="N664" s="252"/>
      <c r="O664" s="252"/>
      <c r="P664" s="252"/>
      <c r="Q664" s="252"/>
      <c r="R664" s="252"/>
      <c r="S664" s="252"/>
      <c r="T664" s="252"/>
      <c r="U664" s="252"/>
      <c r="V664" s="252"/>
      <c r="W664" s="253" t="str">
        <f t="shared" si="11"/>
        <v/>
      </c>
      <c r="X664" s="253"/>
      <c r="Y664" s="253"/>
    </row>
    <row r="665" spans="1:25" x14ac:dyDescent="0.15">
      <c r="A665" s="252"/>
      <c r="B665" s="252"/>
      <c r="C665" s="254"/>
      <c r="D665" s="254"/>
      <c r="E665" s="254"/>
      <c r="F665" s="252"/>
      <c r="G665" s="252"/>
      <c r="H665" s="252"/>
      <c r="I665" s="252"/>
      <c r="J665" s="252"/>
      <c r="K665" s="252"/>
      <c r="L665" s="252"/>
      <c r="M665" s="252"/>
      <c r="N665" s="252"/>
      <c r="O665" s="252"/>
      <c r="P665" s="252"/>
      <c r="Q665" s="252"/>
      <c r="R665" s="252"/>
      <c r="S665" s="252"/>
      <c r="T665" s="252"/>
      <c r="U665" s="252"/>
      <c r="V665" s="252"/>
      <c r="W665" s="253" t="str">
        <f t="shared" si="11"/>
        <v/>
      </c>
      <c r="X665" s="253"/>
      <c r="Y665" s="253"/>
    </row>
    <row r="666" spans="1:25" x14ac:dyDescent="0.15">
      <c r="A666" s="252"/>
      <c r="B666" s="252"/>
      <c r="C666" s="254"/>
      <c r="D666" s="254"/>
      <c r="E666" s="254"/>
      <c r="F666" s="252"/>
      <c r="G666" s="252"/>
      <c r="H666" s="252"/>
      <c r="I666" s="252"/>
      <c r="J666" s="252"/>
      <c r="K666" s="252"/>
      <c r="L666" s="252"/>
      <c r="M666" s="252"/>
      <c r="N666" s="252"/>
      <c r="O666" s="252"/>
      <c r="P666" s="252"/>
      <c r="Q666" s="252"/>
      <c r="R666" s="252"/>
      <c r="S666" s="252"/>
      <c r="T666" s="252"/>
      <c r="U666" s="252"/>
      <c r="V666" s="252"/>
      <c r="W666" s="253" t="str">
        <f t="shared" si="11"/>
        <v/>
      </c>
      <c r="X666" s="253"/>
      <c r="Y666" s="253"/>
    </row>
    <row r="667" spans="1:25" x14ac:dyDescent="0.15">
      <c r="A667" s="252"/>
      <c r="B667" s="252"/>
      <c r="C667" s="254"/>
      <c r="D667" s="254"/>
      <c r="E667" s="254"/>
      <c r="F667" s="252"/>
      <c r="G667" s="252"/>
      <c r="H667" s="252"/>
      <c r="I667" s="252"/>
      <c r="J667" s="252"/>
      <c r="K667" s="252"/>
      <c r="L667" s="252"/>
      <c r="M667" s="252"/>
      <c r="N667" s="252"/>
      <c r="O667" s="252"/>
      <c r="P667" s="252"/>
      <c r="Q667" s="252"/>
      <c r="R667" s="252"/>
      <c r="S667" s="252"/>
      <c r="T667" s="252"/>
      <c r="U667" s="252"/>
      <c r="V667" s="252"/>
      <c r="W667" s="253" t="str">
        <f t="shared" si="11"/>
        <v/>
      </c>
      <c r="X667" s="253"/>
      <c r="Y667" s="253"/>
    </row>
    <row r="668" spans="1:25" x14ac:dyDescent="0.15">
      <c r="A668" s="252"/>
      <c r="B668" s="252"/>
      <c r="C668" s="254"/>
      <c r="D668" s="254"/>
      <c r="E668" s="254"/>
      <c r="F668" s="252"/>
      <c r="G668" s="252"/>
      <c r="H668" s="252"/>
      <c r="I668" s="252"/>
      <c r="J668" s="252"/>
      <c r="K668" s="252"/>
      <c r="L668" s="252"/>
      <c r="M668" s="252"/>
      <c r="N668" s="252"/>
      <c r="O668" s="252"/>
      <c r="P668" s="252"/>
      <c r="Q668" s="252"/>
      <c r="R668" s="252"/>
      <c r="S668" s="252"/>
      <c r="T668" s="252"/>
      <c r="U668" s="252"/>
      <c r="V668" s="252"/>
      <c r="W668" s="253" t="str">
        <f t="shared" si="11"/>
        <v/>
      </c>
      <c r="X668" s="253"/>
      <c r="Y668" s="253"/>
    </row>
    <row r="669" spans="1:25" x14ac:dyDescent="0.15">
      <c r="A669" s="252"/>
      <c r="B669" s="252"/>
      <c r="C669" s="254"/>
      <c r="D669" s="254"/>
      <c r="E669" s="254"/>
      <c r="F669" s="252"/>
      <c r="G669" s="252"/>
      <c r="H669" s="252"/>
      <c r="I669" s="252"/>
      <c r="J669" s="252"/>
      <c r="K669" s="252"/>
      <c r="L669" s="252"/>
      <c r="M669" s="252"/>
      <c r="N669" s="252"/>
      <c r="O669" s="252"/>
      <c r="P669" s="252"/>
      <c r="Q669" s="252"/>
      <c r="R669" s="252"/>
      <c r="S669" s="252"/>
      <c r="T669" s="252"/>
      <c r="U669" s="252"/>
      <c r="V669" s="252"/>
      <c r="W669" s="253" t="str">
        <f t="shared" si="11"/>
        <v/>
      </c>
      <c r="X669" s="253"/>
      <c r="Y669" s="253"/>
    </row>
    <row r="670" spans="1:25" x14ac:dyDescent="0.15">
      <c r="A670" s="252"/>
      <c r="B670" s="252"/>
      <c r="C670" s="254"/>
      <c r="D670" s="254"/>
      <c r="E670" s="254"/>
      <c r="F670" s="252"/>
      <c r="G670" s="252"/>
      <c r="H670" s="252"/>
      <c r="I670" s="252"/>
      <c r="J670" s="252"/>
      <c r="K670" s="252"/>
      <c r="L670" s="252"/>
      <c r="M670" s="252"/>
      <c r="N670" s="252"/>
      <c r="O670" s="252"/>
      <c r="P670" s="252"/>
      <c r="Q670" s="252"/>
      <c r="R670" s="252"/>
      <c r="S670" s="252"/>
      <c r="T670" s="252"/>
      <c r="U670" s="252"/>
      <c r="V670" s="252"/>
      <c r="W670" s="253" t="str">
        <f t="shared" si="11"/>
        <v/>
      </c>
      <c r="X670" s="253"/>
      <c r="Y670" s="253"/>
    </row>
    <row r="671" spans="1:25" x14ac:dyDescent="0.15">
      <c r="A671" s="252"/>
      <c r="B671" s="252"/>
      <c r="C671" s="254"/>
      <c r="D671" s="254"/>
      <c r="E671" s="254"/>
      <c r="F671" s="252"/>
      <c r="G671" s="252"/>
      <c r="H671" s="252"/>
      <c r="I671" s="252"/>
      <c r="J671" s="252"/>
      <c r="K671" s="252"/>
      <c r="L671" s="252"/>
      <c r="M671" s="252"/>
      <c r="N671" s="252"/>
      <c r="O671" s="252"/>
      <c r="P671" s="252"/>
      <c r="Q671" s="252"/>
      <c r="R671" s="252"/>
      <c r="S671" s="252"/>
      <c r="T671" s="252"/>
      <c r="U671" s="252"/>
      <c r="V671" s="252"/>
      <c r="W671" s="253" t="str">
        <f t="shared" si="11"/>
        <v/>
      </c>
      <c r="X671" s="253"/>
      <c r="Y671" s="253"/>
    </row>
    <row r="672" spans="1:25" x14ac:dyDescent="0.15">
      <c r="A672" s="255"/>
      <c r="B672" s="255"/>
      <c r="C672" s="256"/>
      <c r="D672" s="256"/>
      <c r="E672" s="256"/>
      <c r="F672" s="255"/>
      <c r="G672" s="255"/>
      <c r="H672" s="255"/>
      <c r="I672" s="255"/>
      <c r="J672" s="255"/>
      <c r="K672" s="255"/>
      <c r="L672" s="255"/>
      <c r="M672" s="255"/>
      <c r="N672" s="255"/>
      <c r="O672" s="255"/>
      <c r="P672" s="255"/>
      <c r="Q672" s="255"/>
      <c r="R672" s="255"/>
      <c r="S672" s="255"/>
      <c r="T672" s="255"/>
      <c r="U672" s="255"/>
      <c r="V672" s="255"/>
      <c r="W672" s="257" t="str">
        <f t="shared" si="11"/>
        <v/>
      </c>
      <c r="X672" s="257"/>
      <c r="Y672" s="257"/>
    </row>
  </sheetData>
  <sheetProtection sheet="1" objects="1" scenarios="1" selectLockedCells="1"/>
  <customSheetViews>
    <customSheetView guid="{3F1193AC-8CFD-4F99-A2A4-73EA963C5A09}" showPageBreaks="1" showGridLines="0" showRowCol="0" hiddenRows="1" hiddenColumns="1" view="pageLayout" showRuler="0">
      <selection activeCell="A11" sqref="A11:B11"/>
      <rowBreaks count="11" manualBreakCount="11">
        <brk id="56" max="16383" man="1"/>
        <brk id="112" max="16383" man="1"/>
        <brk id="168" max="16383" man="1"/>
        <brk id="224" max="16383" man="1"/>
        <brk id="280" max="16383" man="1"/>
        <brk id="336" max="16383" man="1"/>
        <brk id="392" max="16383" man="1"/>
        <brk id="448" max="16383" man="1"/>
        <brk id="504" max="16383" man="1"/>
        <brk id="560" max="16383" man="1"/>
        <brk id="616" max="16383" man="1"/>
      </rowBreaks>
      <pageMargins left="0.70866141732283472" right="0.39370078740157483" top="0.39370078740157483" bottom="0.39370078740157483" header="0.31496062992125984" footer="0.31496062992125984"/>
      <pageSetup paperSize="9" orientation="portrait" r:id="rId1"/>
      <headerFooter>
        <oddHeader xml:space="preserve">&amp;C </oddHeader>
        <oddFooter xml:space="preserve">&amp;C </oddFooter>
      </headerFooter>
    </customSheetView>
  </customSheetViews>
  <mergeCells count="2962">
    <mergeCell ref="A671:B671"/>
    <mergeCell ref="C671:E671"/>
    <mergeCell ref="F671:S671"/>
    <mergeCell ref="T671:V671"/>
    <mergeCell ref="W671:Y671"/>
    <mergeCell ref="A672:B672"/>
    <mergeCell ref="C672:E672"/>
    <mergeCell ref="F672:S672"/>
    <mergeCell ref="T672:V672"/>
    <mergeCell ref="W672:Y672"/>
    <mergeCell ref="A669:B669"/>
    <mergeCell ref="C669:E669"/>
    <mergeCell ref="F669:S669"/>
    <mergeCell ref="T669:V669"/>
    <mergeCell ref="W669:Y669"/>
    <mergeCell ref="A670:B670"/>
    <mergeCell ref="C670:E670"/>
    <mergeCell ref="F670:S670"/>
    <mergeCell ref="T670:V670"/>
    <mergeCell ref="W670:Y670"/>
    <mergeCell ref="A667:B667"/>
    <mergeCell ref="C667:E667"/>
    <mergeCell ref="F667:S667"/>
    <mergeCell ref="T667:V667"/>
    <mergeCell ref="W667:Y667"/>
    <mergeCell ref="A668:B668"/>
    <mergeCell ref="C668:E668"/>
    <mergeCell ref="F668:S668"/>
    <mergeCell ref="T668:V668"/>
    <mergeCell ref="W668:Y668"/>
    <mergeCell ref="A665:B665"/>
    <mergeCell ref="C665:E665"/>
    <mergeCell ref="F665:S665"/>
    <mergeCell ref="T665:V665"/>
    <mergeCell ref="W665:Y665"/>
    <mergeCell ref="A666:B666"/>
    <mergeCell ref="C666:E666"/>
    <mergeCell ref="F666:S666"/>
    <mergeCell ref="T666:V666"/>
    <mergeCell ref="W666:Y666"/>
    <mergeCell ref="A663:B663"/>
    <mergeCell ref="C663:E663"/>
    <mergeCell ref="F663:S663"/>
    <mergeCell ref="T663:V663"/>
    <mergeCell ref="W663:Y663"/>
    <mergeCell ref="A664:B664"/>
    <mergeCell ref="C664:E664"/>
    <mergeCell ref="F664:S664"/>
    <mergeCell ref="T664:V664"/>
    <mergeCell ref="W664:Y664"/>
    <mergeCell ref="A661:B661"/>
    <mergeCell ref="C661:E661"/>
    <mergeCell ref="F661:S661"/>
    <mergeCell ref="T661:V661"/>
    <mergeCell ref="W661:Y661"/>
    <mergeCell ref="A662:B662"/>
    <mergeCell ref="C662:E662"/>
    <mergeCell ref="F662:S662"/>
    <mergeCell ref="T662:V662"/>
    <mergeCell ref="W662:Y662"/>
    <mergeCell ref="A659:B659"/>
    <mergeCell ref="C659:E659"/>
    <mergeCell ref="F659:S659"/>
    <mergeCell ref="T659:V659"/>
    <mergeCell ref="W659:Y659"/>
    <mergeCell ref="A660:B660"/>
    <mergeCell ref="C660:E660"/>
    <mergeCell ref="F660:S660"/>
    <mergeCell ref="T660:V660"/>
    <mergeCell ref="W660:Y660"/>
    <mergeCell ref="A657:B657"/>
    <mergeCell ref="C657:E657"/>
    <mergeCell ref="F657:S657"/>
    <mergeCell ref="T657:V657"/>
    <mergeCell ref="W657:Y657"/>
    <mergeCell ref="A658:B658"/>
    <mergeCell ref="C658:E658"/>
    <mergeCell ref="F658:S658"/>
    <mergeCell ref="T658:V658"/>
    <mergeCell ref="W658:Y658"/>
    <mergeCell ref="A655:B655"/>
    <mergeCell ref="C655:E655"/>
    <mergeCell ref="F655:S655"/>
    <mergeCell ref="T655:V655"/>
    <mergeCell ref="W655:Y655"/>
    <mergeCell ref="A656:B656"/>
    <mergeCell ref="C656:E656"/>
    <mergeCell ref="F656:S656"/>
    <mergeCell ref="T656:V656"/>
    <mergeCell ref="W656:Y656"/>
    <mergeCell ref="A653:B653"/>
    <mergeCell ref="C653:E653"/>
    <mergeCell ref="F653:S653"/>
    <mergeCell ref="T653:V653"/>
    <mergeCell ref="W653:Y653"/>
    <mergeCell ref="A654:B654"/>
    <mergeCell ref="C654:E654"/>
    <mergeCell ref="F654:S654"/>
    <mergeCell ref="T654:V654"/>
    <mergeCell ref="W654:Y654"/>
    <mergeCell ref="A651:B651"/>
    <mergeCell ref="C651:E651"/>
    <mergeCell ref="F651:S651"/>
    <mergeCell ref="T651:V651"/>
    <mergeCell ref="W651:Y651"/>
    <mergeCell ref="A652:B652"/>
    <mergeCell ref="C652:E652"/>
    <mergeCell ref="F652:S652"/>
    <mergeCell ref="T652:V652"/>
    <mergeCell ref="W652:Y652"/>
    <mergeCell ref="A649:B649"/>
    <mergeCell ref="C649:E649"/>
    <mergeCell ref="F649:S649"/>
    <mergeCell ref="T649:V649"/>
    <mergeCell ref="W649:Y649"/>
    <mergeCell ref="A650:B650"/>
    <mergeCell ref="C650:E650"/>
    <mergeCell ref="F650:S650"/>
    <mergeCell ref="T650:V650"/>
    <mergeCell ref="W650:Y650"/>
    <mergeCell ref="A647:B647"/>
    <mergeCell ref="C647:E647"/>
    <mergeCell ref="F647:S647"/>
    <mergeCell ref="T647:V647"/>
    <mergeCell ref="W647:Y647"/>
    <mergeCell ref="A648:B648"/>
    <mergeCell ref="C648:E648"/>
    <mergeCell ref="F648:S648"/>
    <mergeCell ref="T648:V648"/>
    <mergeCell ref="W648:Y648"/>
    <mergeCell ref="A645:B645"/>
    <mergeCell ref="C645:E645"/>
    <mergeCell ref="F645:S645"/>
    <mergeCell ref="T645:V645"/>
    <mergeCell ref="W645:Y645"/>
    <mergeCell ref="A646:B646"/>
    <mergeCell ref="C646:E646"/>
    <mergeCell ref="F646:S646"/>
    <mergeCell ref="T646:V646"/>
    <mergeCell ref="W646:Y646"/>
    <mergeCell ref="A643:B643"/>
    <mergeCell ref="C643:E643"/>
    <mergeCell ref="F643:S643"/>
    <mergeCell ref="T643:V643"/>
    <mergeCell ref="W643:Y643"/>
    <mergeCell ref="A644:B644"/>
    <mergeCell ref="C644:E644"/>
    <mergeCell ref="F644:S644"/>
    <mergeCell ref="T644:V644"/>
    <mergeCell ref="W644:Y644"/>
    <mergeCell ref="A641:B641"/>
    <mergeCell ref="C641:E641"/>
    <mergeCell ref="F641:S641"/>
    <mergeCell ref="T641:V641"/>
    <mergeCell ref="W641:Y641"/>
    <mergeCell ref="A642:B642"/>
    <mergeCell ref="C642:E642"/>
    <mergeCell ref="F642:S642"/>
    <mergeCell ref="T642:V642"/>
    <mergeCell ref="W642:Y642"/>
    <mergeCell ref="A639:B639"/>
    <mergeCell ref="C639:E639"/>
    <mergeCell ref="F639:S639"/>
    <mergeCell ref="T639:V639"/>
    <mergeCell ref="W639:Y639"/>
    <mergeCell ref="A640:B640"/>
    <mergeCell ref="C640:E640"/>
    <mergeCell ref="F640:S640"/>
    <mergeCell ref="T640:V640"/>
    <mergeCell ref="W640:Y640"/>
    <mergeCell ref="A637:B637"/>
    <mergeCell ref="C637:E637"/>
    <mergeCell ref="F637:S637"/>
    <mergeCell ref="T637:V637"/>
    <mergeCell ref="W637:Y637"/>
    <mergeCell ref="A638:B638"/>
    <mergeCell ref="C638:E638"/>
    <mergeCell ref="F638:S638"/>
    <mergeCell ref="T638:V638"/>
    <mergeCell ref="W638:Y638"/>
    <mergeCell ref="A635:B635"/>
    <mergeCell ref="C635:E635"/>
    <mergeCell ref="F635:S635"/>
    <mergeCell ref="T635:V635"/>
    <mergeCell ref="W635:Y635"/>
    <mergeCell ref="A636:B636"/>
    <mergeCell ref="C636:E636"/>
    <mergeCell ref="F636:S636"/>
    <mergeCell ref="T636:V636"/>
    <mergeCell ref="W636:Y636"/>
    <mergeCell ref="A633:B633"/>
    <mergeCell ref="C633:E633"/>
    <mergeCell ref="F633:S633"/>
    <mergeCell ref="T633:V633"/>
    <mergeCell ref="W633:Y633"/>
    <mergeCell ref="A634:B634"/>
    <mergeCell ref="C634:E634"/>
    <mergeCell ref="F634:S634"/>
    <mergeCell ref="T634:V634"/>
    <mergeCell ref="W634:Y634"/>
    <mergeCell ref="A631:B631"/>
    <mergeCell ref="C631:E631"/>
    <mergeCell ref="F631:S631"/>
    <mergeCell ref="T631:V631"/>
    <mergeCell ref="W631:Y631"/>
    <mergeCell ref="A632:B632"/>
    <mergeCell ref="C632:E632"/>
    <mergeCell ref="F632:S632"/>
    <mergeCell ref="T632:V632"/>
    <mergeCell ref="W632:Y632"/>
    <mergeCell ref="A629:B629"/>
    <mergeCell ref="C629:E629"/>
    <mergeCell ref="F629:S629"/>
    <mergeCell ref="T629:V629"/>
    <mergeCell ref="W629:Y629"/>
    <mergeCell ref="A630:B630"/>
    <mergeCell ref="C630:E630"/>
    <mergeCell ref="F630:S630"/>
    <mergeCell ref="T630:V630"/>
    <mergeCell ref="W630:Y630"/>
    <mergeCell ref="A627:B627"/>
    <mergeCell ref="C627:E627"/>
    <mergeCell ref="F627:S627"/>
    <mergeCell ref="T627:V627"/>
    <mergeCell ref="W627:Y627"/>
    <mergeCell ref="A628:B628"/>
    <mergeCell ref="C628:E628"/>
    <mergeCell ref="F628:S628"/>
    <mergeCell ref="T628:V628"/>
    <mergeCell ref="W628:Y628"/>
    <mergeCell ref="J623:T623"/>
    <mergeCell ref="U623:V623"/>
    <mergeCell ref="W623:Y623"/>
    <mergeCell ref="J624:T624"/>
    <mergeCell ref="U624:V624"/>
    <mergeCell ref="W624:Y624"/>
    <mergeCell ref="A626:B626"/>
    <mergeCell ref="C626:E626"/>
    <mergeCell ref="F626:S626"/>
    <mergeCell ref="T626:V626"/>
    <mergeCell ref="W626:Y626"/>
    <mergeCell ref="A616:B616"/>
    <mergeCell ref="C616:E616"/>
    <mergeCell ref="F616:S616"/>
    <mergeCell ref="T616:V616"/>
    <mergeCell ref="W616:Y616"/>
    <mergeCell ref="A617:R617"/>
    <mergeCell ref="S617:Y621"/>
    <mergeCell ref="A619:R619"/>
    <mergeCell ref="A620:R620"/>
    <mergeCell ref="A621:R621"/>
    <mergeCell ref="A614:B614"/>
    <mergeCell ref="C614:E614"/>
    <mergeCell ref="F614:S614"/>
    <mergeCell ref="T614:V614"/>
    <mergeCell ref="W614:Y614"/>
    <mergeCell ref="A615:B615"/>
    <mergeCell ref="C615:E615"/>
    <mergeCell ref="F615:S615"/>
    <mergeCell ref="T615:V615"/>
    <mergeCell ref="W615:Y615"/>
    <mergeCell ref="A618:Q618"/>
    <mergeCell ref="A612:B612"/>
    <mergeCell ref="C612:E612"/>
    <mergeCell ref="F612:S612"/>
    <mergeCell ref="T612:V612"/>
    <mergeCell ref="W612:Y612"/>
    <mergeCell ref="A613:B613"/>
    <mergeCell ref="C613:E613"/>
    <mergeCell ref="F613:S613"/>
    <mergeCell ref="T613:V613"/>
    <mergeCell ref="W613:Y613"/>
    <mergeCell ref="A610:B610"/>
    <mergeCell ref="C610:E610"/>
    <mergeCell ref="F610:S610"/>
    <mergeCell ref="T610:V610"/>
    <mergeCell ref="W610:Y610"/>
    <mergeCell ref="A611:B611"/>
    <mergeCell ref="C611:E611"/>
    <mergeCell ref="F611:S611"/>
    <mergeCell ref="T611:V611"/>
    <mergeCell ref="W611:Y611"/>
    <mergeCell ref="A608:B608"/>
    <mergeCell ref="C608:E608"/>
    <mergeCell ref="F608:S608"/>
    <mergeCell ref="T608:V608"/>
    <mergeCell ref="W608:Y608"/>
    <mergeCell ref="A609:B609"/>
    <mergeCell ref="C609:E609"/>
    <mergeCell ref="F609:S609"/>
    <mergeCell ref="T609:V609"/>
    <mergeCell ref="W609:Y609"/>
    <mergeCell ref="A606:B606"/>
    <mergeCell ref="C606:E606"/>
    <mergeCell ref="F606:S606"/>
    <mergeCell ref="T606:V606"/>
    <mergeCell ref="W606:Y606"/>
    <mergeCell ref="A607:B607"/>
    <mergeCell ref="C607:E607"/>
    <mergeCell ref="F607:S607"/>
    <mergeCell ref="T607:V607"/>
    <mergeCell ref="W607:Y607"/>
    <mergeCell ref="A604:B604"/>
    <mergeCell ref="C604:E604"/>
    <mergeCell ref="F604:S604"/>
    <mergeCell ref="T604:V604"/>
    <mergeCell ref="W604:Y604"/>
    <mergeCell ref="A605:B605"/>
    <mergeCell ref="C605:E605"/>
    <mergeCell ref="F605:S605"/>
    <mergeCell ref="T605:V605"/>
    <mergeCell ref="W605:Y605"/>
    <mergeCell ref="A602:B602"/>
    <mergeCell ref="C602:E602"/>
    <mergeCell ref="F602:S602"/>
    <mergeCell ref="T602:V602"/>
    <mergeCell ref="W602:Y602"/>
    <mergeCell ref="A603:B603"/>
    <mergeCell ref="C603:E603"/>
    <mergeCell ref="F603:S603"/>
    <mergeCell ref="T603:V603"/>
    <mergeCell ref="W603:Y603"/>
    <mergeCell ref="A600:B600"/>
    <mergeCell ref="C600:E600"/>
    <mergeCell ref="F600:S600"/>
    <mergeCell ref="T600:V600"/>
    <mergeCell ref="W600:Y600"/>
    <mergeCell ref="A601:B601"/>
    <mergeCell ref="C601:E601"/>
    <mergeCell ref="F601:S601"/>
    <mergeCell ref="T601:V601"/>
    <mergeCell ref="W601:Y601"/>
    <mergeCell ref="A598:B598"/>
    <mergeCell ref="C598:E598"/>
    <mergeCell ref="F598:S598"/>
    <mergeCell ref="T598:V598"/>
    <mergeCell ref="W598:Y598"/>
    <mergeCell ref="A599:B599"/>
    <mergeCell ref="C599:E599"/>
    <mergeCell ref="F599:S599"/>
    <mergeCell ref="T599:V599"/>
    <mergeCell ref="W599:Y599"/>
    <mergeCell ref="A596:B596"/>
    <mergeCell ref="C596:E596"/>
    <mergeCell ref="F596:S596"/>
    <mergeCell ref="T596:V596"/>
    <mergeCell ref="W596:Y596"/>
    <mergeCell ref="A597:B597"/>
    <mergeCell ref="C597:E597"/>
    <mergeCell ref="F597:S597"/>
    <mergeCell ref="T597:V597"/>
    <mergeCell ref="W597:Y597"/>
    <mergeCell ref="A594:B594"/>
    <mergeCell ref="C594:E594"/>
    <mergeCell ref="F594:S594"/>
    <mergeCell ref="T594:V594"/>
    <mergeCell ref="W594:Y594"/>
    <mergeCell ref="A595:B595"/>
    <mergeCell ref="C595:E595"/>
    <mergeCell ref="F595:S595"/>
    <mergeCell ref="T595:V595"/>
    <mergeCell ref="W595:Y595"/>
    <mergeCell ref="A592:B592"/>
    <mergeCell ref="C592:E592"/>
    <mergeCell ref="F592:S592"/>
    <mergeCell ref="T592:V592"/>
    <mergeCell ref="W592:Y592"/>
    <mergeCell ref="A593:B593"/>
    <mergeCell ref="C593:E593"/>
    <mergeCell ref="F593:S593"/>
    <mergeCell ref="T593:V593"/>
    <mergeCell ref="W593:Y593"/>
    <mergeCell ref="A590:B590"/>
    <mergeCell ref="C590:E590"/>
    <mergeCell ref="F590:S590"/>
    <mergeCell ref="T590:V590"/>
    <mergeCell ref="W590:Y590"/>
    <mergeCell ref="A591:B591"/>
    <mergeCell ref="C591:E591"/>
    <mergeCell ref="F591:S591"/>
    <mergeCell ref="T591:V591"/>
    <mergeCell ref="W591:Y591"/>
    <mergeCell ref="A588:B588"/>
    <mergeCell ref="C588:E588"/>
    <mergeCell ref="F588:S588"/>
    <mergeCell ref="T588:V588"/>
    <mergeCell ref="W588:Y588"/>
    <mergeCell ref="A589:B589"/>
    <mergeCell ref="C589:E589"/>
    <mergeCell ref="F589:S589"/>
    <mergeCell ref="T589:V589"/>
    <mergeCell ref="W589:Y589"/>
    <mergeCell ref="A586:B586"/>
    <mergeCell ref="C586:E586"/>
    <mergeCell ref="F586:S586"/>
    <mergeCell ref="T586:V586"/>
    <mergeCell ref="W586:Y586"/>
    <mergeCell ref="A587:B587"/>
    <mergeCell ref="C587:E587"/>
    <mergeCell ref="F587:S587"/>
    <mergeCell ref="T587:V587"/>
    <mergeCell ref="W587:Y587"/>
    <mergeCell ref="A584:B584"/>
    <mergeCell ref="C584:E584"/>
    <mergeCell ref="F584:S584"/>
    <mergeCell ref="T584:V584"/>
    <mergeCell ref="W584:Y584"/>
    <mergeCell ref="A585:B585"/>
    <mergeCell ref="C585:E585"/>
    <mergeCell ref="F585:S585"/>
    <mergeCell ref="T585:V585"/>
    <mergeCell ref="W585:Y585"/>
    <mergeCell ref="A582:B582"/>
    <mergeCell ref="C582:E582"/>
    <mergeCell ref="F582:S582"/>
    <mergeCell ref="T582:V582"/>
    <mergeCell ref="W582:Y582"/>
    <mergeCell ref="A583:B583"/>
    <mergeCell ref="C583:E583"/>
    <mergeCell ref="F583:S583"/>
    <mergeCell ref="T583:V583"/>
    <mergeCell ref="W583:Y583"/>
    <mergeCell ref="A580:B580"/>
    <mergeCell ref="C580:E580"/>
    <mergeCell ref="F580:S580"/>
    <mergeCell ref="T580:V580"/>
    <mergeCell ref="W580:Y580"/>
    <mergeCell ref="A581:B581"/>
    <mergeCell ref="C581:E581"/>
    <mergeCell ref="F581:S581"/>
    <mergeCell ref="T581:V581"/>
    <mergeCell ref="W581:Y581"/>
    <mergeCell ref="A578:B578"/>
    <mergeCell ref="C578:E578"/>
    <mergeCell ref="F578:S578"/>
    <mergeCell ref="T578:V578"/>
    <mergeCell ref="W578:Y578"/>
    <mergeCell ref="A579:B579"/>
    <mergeCell ref="C579:E579"/>
    <mergeCell ref="F579:S579"/>
    <mergeCell ref="T579:V579"/>
    <mergeCell ref="W579:Y579"/>
    <mergeCell ref="A576:B576"/>
    <mergeCell ref="C576:E576"/>
    <mergeCell ref="F576:S576"/>
    <mergeCell ref="T576:V576"/>
    <mergeCell ref="W576:Y576"/>
    <mergeCell ref="A577:B577"/>
    <mergeCell ref="C577:E577"/>
    <mergeCell ref="F577:S577"/>
    <mergeCell ref="T577:V577"/>
    <mergeCell ref="W577:Y577"/>
    <mergeCell ref="A574:B574"/>
    <mergeCell ref="C574:E574"/>
    <mergeCell ref="F574:S574"/>
    <mergeCell ref="T574:V574"/>
    <mergeCell ref="W574:Y574"/>
    <mergeCell ref="A575:B575"/>
    <mergeCell ref="C575:E575"/>
    <mergeCell ref="F575:S575"/>
    <mergeCell ref="T575:V575"/>
    <mergeCell ref="W575:Y575"/>
    <mergeCell ref="A572:B572"/>
    <mergeCell ref="C572:E572"/>
    <mergeCell ref="F572:S572"/>
    <mergeCell ref="T572:V572"/>
    <mergeCell ref="W572:Y572"/>
    <mergeCell ref="A573:B573"/>
    <mergeCell ref="C573:E573"/>
    <mergeCell ref="F573:S573"/>
    <mergeCell ref="T573:V573"/>
    <mergeCell ref="W573:Y573"/>
    <mergeCell ref="J568:T568"/>
    <mergeCell ref="U568:V568"/>
    <mergeCell ref="W568:Y568"/>
    <mergeCell ref="A570:B570"/>
    <mergeCell ref="C570:E570"/>
    <mergeCell ref="F570:S570"/>
    <mergeCell ref="T570:V570"/>
    <mergeCell ref="W570:Y570"/>
    <mergeCell ref="A571:B571"/>
    <mergeCell ref="C571:E571"/>
    <mergeCell ref="F571:S571"/>
    <mergeCell ref="T571:V571"/>
    <mergeCell ref="W571:Y571"/>
    <mergeCell ref="A561:R561"/>
    <mergeCell ref="S561:Y565"/>
    <mergeCell ref="A563:R563"/>
    <mergeCell ref="A564:R564"/>
    <mergeCell ref="A565:R565"/>
    <mergeCell ref="J567:T567"/>
    <mergeCell ref="U567:V567"/>
    <mergeCell ref="W567:Y567"/>
    <mergeCell ref="A559:B559"/>
    <mergeCell ref="C559:E559"/>
    <mergeCell ref="F559:S559"/>
    <mergeCell ref="T559:V559"/>
    <mergeCell ref="W559:Y559"/>
    <mergeCell ref="A560:B560"/>
    <mergeCell ref="C560:E560"/>
    <mergeCell ref="F560:S560"/>
    <mergeCell ref="T560:V560"/>
    <mergeCell ref="W560:Y560"/>
    <mergeCell ref="A562:Q562"/>
    <mergeCell ref="A557:B557"/>
    <mergeCell ref="C557:E557"/>
    <mergeCell ref="F557:S557"/>
    <mergeCell ref="T557:V557"/>
    <mergeCell ref="W557:Y557"/>
    <mergeCell ref="A558:B558"/>
    <mergeCell ref="C558:E558"/>
    <mergeCell ref="F558:S558"/>
    <mergeCell ref="T558:V558"/>
    <mergeCell ref="W558:Y558"/>
    <mergeCell ref="A555:B555"/>
    <mergeCell ref="C555:E555"/>
    <mergeCell ref="F555:S555"/>
    <mergeCell ref="T555:V555"/>
    <mergeCell ref="W555:Y555"/>
    <mergeCell ref="A556:B556"/>
    <mergeCell ref="C556:E556"/>
    <mergeCell ref="F556:S556"/>
    <mergeCell ref="T556:V556"/>
    <mergeCell ref="W556:Y556"/>
    <mergeCell ref="A553:B553"/>
    <mergeCell ref="C553:E553"/>
    <mergeCell ref="F553:S553"/>
    <mergeCell ref="T553:V553"/>
    <mergeCell ref="W553:Y553"/>
    <mergeCell ref="A554:B554"/>
    <mergeCell ref="C554:E554"/>
    <mergeCell ref="F554:S554"/>
    <mergeCell ref="T554:V554"/>
    <mergeCell ref="W554:Y554"/>
    <mergeCell ref="A551:B551"/>
    <mergeCell ref="C551:E551"/>
    <mergeCell ref="F551:S551"/>
    <mergeCell ref="T551:V551"/>
    <mergeCell ref="W551:Y551"/>
    <mergeCell ref="A552:B552"/>
    <mergeCell ref="C552:E552"/>
    <mergeCell ref="F552:S552"/>
    <mergeCell ref="T552:V552"/>
    <mergeCell ref="W552:Y552"/>
    <mergeCell ref="A549:B549"/>
    <mergeCell ref="C549:E549"/>
    <mergeCell ref="F549:S549"/>
    <mergeCell ref="T549:V549"/>
    <mergeCell ref="W549:Y549"/>
    <mergeCell ref="A550:B550"/>
    <mergeCell ref="C550:E550"/>
    <mergeCell ref="F550:S550"/>
    <mergeCell ref="T550:V550"/>
    <mergeCell ref="W550:Y550"/>
    <mergeCell ref="A547:B547"/>
    <mergeCell ref="C547:E547"/>
    <mergeCell ref="F547:S547"/>
    <mergeCell ref="T547:V547"/>
    <mergeCell ref="W547:Y547"/>
    <mergeCell ref="A548:B548"/>
    <mergeCell ref="C548:E548"/>
    <mergeCell ref="F548:S548"/>
    <mergeCell ref="T548:V548"/>
    <mergeCell ref="W548:Y548"/>
    <mergeCell ref="A545:B545"/>
    <mergeCell ref="C545:E545"/>
    <mergeCell ref="F545:S545"/>
    <mergeCell ref="T545:V545"/>
    <mergeCell ref="W545:Y545"/>
    <mergeCell ref="A546:B546"/>
    <mergeCell ref="C546:E546"/>
    <mergeCell ref="F546:S546"/>
    <mergeCell ref="T546:V546"/>
    <mergeCell ref="W546:Y546"/>
    <mergeCell ref="A543:B543"/>
    <mergeCell ref="C543:E543"/>
    <mergeCell ref="F543:S543"/>
    <mergeCell ref="T543:V543"/>
    <mergeCell ref="W543:Y543"/>
    <mergeCell ref="A544:B544"/>
    <mergeCell ref="C544:E544"/>
    <mergeCell ref="F544:S544"/>
    <mergeCell ref="T544:V544"/>
    <mergeCell ref="W544:Y544"/>
    <mergeCell ref="A541:B541"/>
    <mergeCell ref="C541:E541"/>
    <mergeCell ref="F541:S541"/>
    <mergeCell ref="T541:V541"/>
    <mergeCell ref="W541:Y541"/>
    <mergeCell ref="A542:B542"/>
    <mergeCell ref="C542:E542"/>
    <mergeCell ref="F542:S542"/>
    <mergeCell ref="T542:V542"/>
    <mergeCell ref="W542:Y542"/>
    <mergeCell ref="A539:B539"/>
    <mergeCell ref="C539:E539"/>
    <mergeCell ref="F539:S539"/>
    <mergeCell ref="T539:V539"/>
    <mergeCell ref="W539:Y539"/>
    <mergeCell ref="A540:B540"/>
    <mergeCell ref="C540:E540"/>
    <mergeCell ref="F540:S540"/>
    <mergeCell ref="T540:V540"/>
    <mergeCell ref="W540:Y540"/>
    <mergeCell ref="A537:B537"/>
    <mergeCell ref="C537:E537"/>
    <mergeCell ref="F537:S537"/>
    <mergeCell ref="T537:V537"/>
    <mergeCell ref="W537:Y537"/>
    <mergeCell ref="A538:B538"/>
    <mergeCell ref="C538:E538"/>
    <mergeCell ref="F538:S538"/>
    <mergeCell ref="T538:V538"/>
    <mergeCell ref="W538:Y538"/>
    <mergeCell ref="A535:B535"/>
    <mergeCell ref="C535:E535"/>
    <mergeCell ref="F535:S535"/>
    <mergeCell ref="T535:V535"/>
    <mergeCell ref="W535:Y535"/>
    <mergeCell ref="A536:B536"/>
    <mergeCell ref="C536:E536"/>
    <mergeCell ref="F536:S536"/>
    <mergeCell ref="T536:V536"/>
    <mergeCell ref="W536:Y536"/>
    <mergeCell ref="A533:B533"/>
    <mergeCell ref="C533:E533"/>
    <mergeCell ref="F533:S533"/>
    <mergeCell ref="T533:V533"/>
    <mergeCell ref="W533:Y533"/>
    <mergeCell ref="A534:B534"/>
    <mergeCell ref="C534:E534"/>
    <mergeCell ref="F534:S534"/>
    <mergeCell ref="T534:V534"/>
    <mergeCell ref="W534:Y534"/>
    <mergeCell ref="A531:B531"/>
    <mergeCell ref="C531:E531"/>
    <mergeCell ref="F531:S531"/>
    <mergeCell ref="T531:V531"/>
    <mergeCell ref="W531:Y531"/>
    <mergeCell ref="A532:B532"/>
    <mergeCell ref="C532:E532"/>
    <mergeCell ref="F532:S532"/>
    <mergeCell ref="T532:V532"/>
    <mergeCell ref="W532:Y532"/>
    <mergeCell ref="A529:B529"/>
    <mergeCell ref="C529:E529"/>
    <mergeCell ref="F529:S529"/>
    <mergeCell ref="T529:V529"/>
    <mergeCell ref="W529:Y529"/>
    <mergeCell ref="A530:B530"/>
    <mergeCell ref="C530:E530"/>
    <mergeCell ref="F530:S530"/>
    <mergeCell ref="T530:V530"/>
    <mergeCell ref="W530:Y530"/>
    <mergeCell ref="A527:B527"/>
    <mergeCell ref="C527:E527"/>
    <mergeCell ref="F527:S527"/>
    <mergeCell ref="T527:V527"/>
    <mergeCell ref="W527:Y527"/>
    <mergeCell ref="A528:B528"/>
    <mergeCell ref="C528:E528"/>
    <mergeCell ref="F528:S528"/>
    <mergeCell ref="T528:V528"/>
    <mergeCell ref="W528:Y528"/>
    <mergeCell ref="A525:B525"/>
    <mergeCell ref="C525:E525"/>
    <mergeCell ref="F525:S525"/>
    <mergeCell ref="T525:V525"/>
    <mergeCell ref="W525:Y525"/>
    <mergeCell ref="A526:B526"/>
    <mergeCell ref="C526:E526"/>
    <mergeCell ref="F526:S526"/>
    <mergeCell ref="T526:V526"/>
    <mergeCell ref="W526:Y526"/>
    <mergeCell ref="A523:B523"/>
    <mergeCell ref="C523:E523"/>
    <mergeCell ref="F523:S523"/>
    <mergeCell ref="T523:V523"/>
    <mergeCell ref="W523:Y523"/>
    <mergeCell ref="A524:B524"/>
    <mergeCell ref="C524:E524"/>
    <mergeCell ref="F524:S524"/>
    <mergeCell ref="T524:V524"/>
    <mergeCell ref="W524:Y524"/>
    <mergeCell ref="A521:B521"/>
    <mergeCell ref="C521:E521"/>
    <mergeCell ref="F521:S521"/>
    <mergeCell ref="T521:V521"/>
    <mergeCell ref="W521:Y521"/>
    <mergeCell ref="A522:B522"/>
    <mergeCell ref="C522:E522"/>
    <mergeCell ref="F522:S522"/>
    <mergeCell ref="T522:V522"/>
    <mergeCell ref="W522:Y522"/>
    <mergeCell ref="A519:B519"/>
    <mergeCell ref="C519:E519"/>
    <mergeCell ref="F519:S519"/>
    <mergeCell ref="T519:V519"/>
    <mergeCell ref="W519:Y519"/>
    <mergeCell ref="A520:B520"/>
    <mergeCell ref="C520:E520"/>
    <mergeCell ref="F520:S520"/>
    <mergeCell ref="T520:V520"/>
    <mergeCell ref="W520:Y520"/>
    <mergeCell ref="A517:B517"/>
    <mergeCell ref="C517:E517"/>
    <mergeCell ref="F517:S517"/>
    <mergeCell ref="T517:V517"/>
    <mergeCell ref="W517:Y517"/>
    <mergeCell ref="A518:B518"/>
    <mergeCell ref="C518:E518"/>
    <mergeCell ref="F518:S518"/>
    <mergeCell ref="T518:V518"/>
    <mergeCell ref="W518:Y518"/>
    <mergeCell ref="A515:B515"/>
    <mergeCell ref="C515:E515"/>
    <mergeCell ref="F515:S515"/>
    <mergeCell ref="T515:V515"/>
    <mergeCell ref="W515:Y515"/>
    <mergeCell ref="A516:B516"/>
    <mergeCell ref="C516:E516"/>
    <mergeCell ref="F516:S516"/>
    <mergeCell ref="T516:V516"/>
    <mergeCell ref="W516:Y516"/>
    <mergeCell ref="J511:T511"/>
    <mergeCell ref="U511:V511"/>
    <mergeCell ref="W511:Y511"/>
    <mergeCell ref="J512:T512"/>
    <mergeCell ref="U512:V512"/>
    <mergeCell ref="W512:Y512"/>
    <mergeCell ref="A514:B514"/>
    <mergeCell ref="C514:E514"/>
    <mergeCell ref="F514:S514"/>
    <mergeCell ref="T514:V514"/>
    <mergeCell ref="W514:Y514"/>
    <mergeCell ref="A504:B504"/>
    <mergeCell ref="C504:E504"/>
    <mergeCell ref="F504:S504"/>
    <mergeCell ref="T504:V504"/>
    <mergeCell ref="W504:Y504"/>
    <mergeCell ref="A505:R505"/>
    <mergeCell ref="S505:Y509"/>
    <mergeCell ref="A507:R507"/>
    <mergeCell ref="A508:R508"/>
    <mergeCell ref="A509:R509"/>
    <mergeCell ref="A506:Q506"/>
    <mergeCell ref="A502:B502"/>
    <mergeCell ref="C502:E502"/>
    <mergeCell ref="F502:S502"/>
    <mergeCell ref="T502:V502"/>
    <mergeCell ref="W502:Y502"/>
    <mergeCell ref="A503:B503"/>
    <mergeCell ref="C503:E503"/>
    <mergeCell ref="F503:S503"/>
    <mergeCell ref="T503:V503"/>
    <mergeCell ref="W503:Y503"/>
    <mergeCell ref="A500:B500"/>
    <mergeCell ref="C500:E500"/>
    <mergeCell ref="F500:S500"/>
    <mergeCell ref="T500:V500"/>
    <mergeCell ref="W500:Y500"/>
    <mergeCell ref="A501:B501"/>
    <mergeCell ref="C501:E501"/>
    <mergeCell ref="F501:S501"/>
    <mergeCell ref="T501:V501"/>
    <mergeCell ref="W501:Y501"/>
    <mergeCell ref="A498:B498"/>
    <mergeCell ref="C498:E498"/>
    <mergeCell ref="F498:S498"/>
    <mergeCell ref="T498:V498"/>
    <mergeCell ref="W498:Y498"/>
    <mergeCell ref="A499:B499"/>
    <mergeCell ref="C499:E499"/>
    <mergeCell ref="F499:S499"/>
    <mergeCell ref="T499:V499"/>
    <mergeCell ref="W499:Y499"/>
    <mergeCell ref="A496:B496"/>
    <mergeCell ref="C496:E496"/>
    <mergeCell ref="F496:S496"/>
    <mergeCell ref="T496:V496"/>
    <mergeCell ref="W496:Y496"/>
    <mergeCell ref="A497:B497"/>
    <mergeCell ref="C497:E497"/>
    <mergeCell ref="F497:S497"/>
    <mergeCell ref="T497:V497"/>
    <mergeCell ref="W497:Y497"/>
    <mergeCell ref="A494:B494"/>
    <mergeCell ref="C494:E494"/>
    <mergeCell ref="F494:S494"/>
    <mergeCell ref="T494:V494"/>
    <mergeCell ref="W494:Y494"/>
    <mergeCell ref="A495:B495"/>
    <mergeCell ref="C495:E495"/>
    <mergeCell ref="F495:S495"/>
    <mergeCell ref="T495:V495"/>
    <mergeCell ref="W495:Y495"/>
    <mergeCell ref="A492:B492"/>
    <mergeCell ref="C492:E492"/>
    <mergeCell ref="F492:S492"/>
    <mergeCell ref="T492:V492"/>
    <mergeCell ref="W492:Y492"/>
    <mergeCell ref="A493:B493"/>
    <mergeCell ref="C493:E493"/>
    <mergeCell ref="F493:S493"/>
    <mergeCell ref="T493:V493"/>
    <mergeCell ref="W493:Y493"/>
    <mergeCell ref="A490:B490"/>
    <mergeCell ref="C490:E490"/>
    <mergeCell ref="F490:S490"/>
    <mergeCell ref="T490:V490"/>
    <mergeCell ref="W490:Y490"/>
    <mergeCell ref="A491:B491"/>
    <mergeCell ref="C491:E491"/>
    <mergeCell ref="F491:S491"/>
    <mergeCell ref="T491:V491"/>
    <mergeCell ref="W491:Y491"/>
    <mergeCell ref="A488:B488"/>
    <mergeCell ref="C488:E488"/>
    <mergeCell ref="F488:S488"/>
    <mergeCell ref="T488:V488"/>
    <mergeCell ref="W488:Y488"/>
    <mergeCell ref="A489:B489"/>
    <mergeCell ref="C489:E489"/>
    <mergeCell ref="F489:S489"/>
    <mergeCell ref="T489:V489"/>
    <mergeCell ref="W489:Y489"/>
    <mergeCell ref="A486:B486"/>
    <mergeCell ref="C486:E486"/>
    <mergeCell ref="F486:S486"/>
    <mergeCell ref="T486:V486"/>
    <mergeCell ref="W486:Y486"/>
    <mergeCell ref="A487:B487"/>
    <mergeCell ref="C487:E487"/>
    <mergeCell ref="F487:S487"/>
    <mergeCell ref="T487:V487"/>
    <mergeCell ref="W487:Y487"/>
    <mergeCell ref="A484:B484"/>
    <mergeCell ref="C484:E484"/>
    <mergeCell ref="F484:S484"/>
    <mergeCell ref="T484:V484"/>
    <mergeCell ref="W484:Y484"/>
    <mergeCell ref="A485:B485"/>
    <mergeCell ref="C485:E485"/>
    <mergeCell ref="F485:S485"/>
    <mergeCell ref="T485:V485"/>
    <mergeCell ref="W485:Y485"/>
    <mergeCell ref="A482:B482"/>
    <mergeCell ref="C482:E482"/>
    <mergeCell ref="F482:S482"/>
    <mergeCell ref="T482:V482"/>
    <mergeCell ref="W482:Y482"/>
    <mergeCell ref="A483:B483"/>
    <mergeCell ref="C483:E483"/>
    <mergeCell ref="F483:S483"/>
    <mergeCell ref="T483:V483"/>
    <mergeCell ref="W483:Y483"/>
    <mergeCell ref="A480:B480"/>
    <mergeCell ref="C480:E480"/>
    <mergeCell ref="F480:S480"/>
    <mergeCell ref="T480:V480"/>
    <mergeCell ref="W480:Y480"/>
    <mergeCell ref="A481:B481"/>
    <mergeCell ref="C481:E481"/>
    <mergeCell ref="F481:S481"/>
    <mergeCell ref="T481:V481"/>
    <mergeCell ref="W481:Y481"/>
    <mergeCell ref="A478:B478"/>
    <mergeCell ref="C478:E478"/>
    <mergeCell ref="F478:S478"/>
    <mergeCell ref="T478:V478"/>
    <mergeCell ref="W478:Y478"/>
    <mergeCell ref="A479:B479"/>
    <mergeCell ref="C479:E479"/>
    <mergeCell ref="F479:S479"/>
    <mergeCell ref="T479:V479"/>
    <mergeCell ref="W479:Y479"/>
    <mergeCell ref="A476:B476"/>
    <mergeCell ref="C476:E476"/>
    <mergeCell ref="F476:S476"/>
    <mergeCell ref="T476:V476"/>
    <mergeCell ref="W476:Y476"/>
    <mergeCell ref="A477:B477"/>
    <mergeCell ref="C477:E477"/>
    <mergeCell ref="F477:S477"/>
    <mergeCell ref="T477:V477"/>
    <mergeCell ref="W477:Y477"/>
    <mergeCell ref="A474:B474"/>
    <mergeCell ref="C474:E474"/>
    <mergeCell ref="F474:S474"/>
    <mergeCell ref="T474:V474"/>
    <mergeCell ref="W474:Y474"/>
    <mergeCell ref="A475:B475"/>
    <mergeCell ref="C475:E475"/>
    <mergeCell ref="F475:S475"/>
    <mergeCell ref="T475:V475"/>
    <mergeCell ref="W475:Y475"/>
    <mergeCell ref="A472:B472"/>
    <mergeCell ref="C472:E472"/>
    <mergeCell ref="F472:S472"/>
    <mergeCell ref="T472:V472"/>
    <mergeCell ref="W472:Y472"/>
    <mergeCell ref="A473:B473"/>
    <mergeCell ref="C473:E473"/>
    <mergeCell ref="F473:S473"/>
    <mergeCell ref="T473:V473"/>
    <mergeCell ref="W473:Y473"/>
    <mergeCell ref="A470:B470"/>
    <mergeCell ref="C470:E470"/>
    <mergeCell ref="F470:S470"/>
    <mergeCell ref="T470:V470"/>
    <mergeCell ref="W470:Y470"/>
    <mergeCell ref="A471:B471"/>
    <mergeCell ref="C471:E471"/>
    <mergeCell ref="F471:S471"/>
    <mergeCell ref="T471:V471"/>
    <mergeCell ref="W471:Y471"/>
    <mergeCell ref="A468:B468"/>
    <mergeCell ref="C468:E468"/>
    <mergeCell ref="F468:S468"/>
    <mergeCell ref="T468:V468"/>
    <mergeCell ref="W468:Y468"/>
    <mergeCell ref="A469:B469"/>
    <mergeCell ref="C469:E469"/>
    <mergeCell ref="F469:S469"/>
    <mergeCell ref="T469:V469"/>
    <mergeCell ref="W469:Y469"/>
    <mergeCell ref="A466:B466"/>
    <mergeCell ref="C466:E466"/>
    <mergeCell ref="F466:S466"/>
    <mergeCell ref="T466:V466"/>
    <mergeCell ref="W466:Y466"/>
    <mergeCell ref="A467:B467"/>
    <mergeCell ref="C467:E467"/>
    <mergeCell ref="F467:S467"/>
    <mergeCell ref="T467:V467"/>
    <mergeCell ref="W467:Y467"/>
    <mergeCell ref="A464:B464"/>
    <mergeCell ref="C464:E464"/>
    <mergeCell ref="F464:S464"/>
    <mergeCell ref="T464:V464"/>
    <mergeCell ref="W464:Y464"/>
    <mergeCell ref="A465:B465"/>
    <mergeCell ref="C465:E465"/>
    <mergeCell ref="F465:S465"/>
    <mergeCell ref="T465:V465"/>
    <mergeCell ref="W465:Y465"/>
    <mergeCell ref="A462:B462"/>
    <mergeCell ref="C462:E462"/>
    <mergeCell ref="F462:S462"/>
    <mergeCell ref="T462:V462"/>
    <mergeCell ref="W462:Y462"/>
    <mergeCell ref="A463:B463"/>
    <mergeCell ref="C463:E463"/>
    <mergeCell ref="F463:S463"/>
    <mergeCell ref="T463:V463"/>
    <mergeCell ref="W463:Y463"/>
    <mergeCell ref="A460:B460"/>
    <mergeCell ref="C460:E460"/>
    <mergeCell ref="F460:S460"/>
    <mergeCell ref="T460:V460"/>
    <mergeCell ref="W460:Y460"/>
    <mergeCell ref="A461:B461"/>
    <mergeCell ref="C461:E461"/>
    <mergeCell ref="F461:S461"/>
    <mergeCell ref="T461:V461"/>
    <mergeCell ref="W461:Y461"/>
    <mergeCell ref="J456:T456"/>
    <mergeCell ref="U456:V456"/>
    <mergeCell ref="W456:Y456"/>
    <mergeCell ref="A458:B458"/>
    <mergeCell ref="C458:E458"/>
    <mergeCell ref="F458:S458"/>
    <mergeCell ref="T458:V458"/>
    <mergeCell ref="W458:Y458"/>
    <mergeCell ref="A459:B459"/>
    <mergeCell ref="C459:E459"/>
    <mergeCell ref="F459:S459"/>
    <mergeCell ref="T459:V459"/>
    <mergeCell ref="W459:Y459"/>
    <mergeCell ref="A449:R449"/>
    <mergeCell ref="S449:Y453"/>
    <mergeCell ref="A451:R451"/>
    <mergeCell ref="A452:R452"/>
    <mergeCell ref="A453:R453"/>
    <mergeCell ref="J455:T455"/>
    <mergeCell ref="U455:V455"/>
    <mergeCell ref="W455:Y455"/>
    <mergeCell ref="A450:Q450"/>
    <mergeCell ref="A447:B447"/>
    <mergeCell ref="C447:E447"/>
    <mergeCell ref="F447:S447"/>
    <mergeCell ref="T447:V447"/>
    <mergeCell ref="W447:Y447"/>
    <mergeCell ref="A448:B448"/>
    <mergeCell ref="C448:E448"/>
    <mergeCell ref="F448:S448"/>
    <mergeCell ref="T448:V448"/>
    <mergeCell ref="W448:Y448"/>
    <mergeCell ref="A445:B445"/>
    <mergeCell ref="C445:E445"/>
    <mergeCell ref="F445:S445"/>
    <mergeCell ref="T445:V445"/>
    <mergeCell ref="W445:Y445"/>
    <mergeCell ref="A446:B446"/>
    <mergeCell ref="C446:E446"/>
    <mergeCell ref="F446:S446"/>
    <mergeCell ref="T446:V446"/>
    <mergeCell ref="W446:Y446"/>
    <mergeCell ref="A443:B443"/>
    <mergeCell ref="C443:E443"/>
    <mergeCell ref="F443:S443"/>
    <mergeCell ref="T443:V443"/>
    <mergeCell ref="W443:Y443"/>
    <mergeCell ref="A444:B444"/>
    <mergeCell ref="C444:E444"/>
    <mergeCell ref="F444:S444"/>
    <mergeCell ref="T444:V444"/>
    <mergeCell ref="W444:Y444"/>
    <mergeCell ref="A441:B441"/>
    <mergeCell ref="C441:E441"/>
    <mergeCell ref="F441:S441"/>
    <mergeCell ref="T441:V441"/>
    <mergeCell ref="W441:Y441"/>
    <mergeCell ref="A442:B442"/>
    <mergeCell ref="C442:E442"/>
    <mergeCell ref="F442:S442"/>
    <mergeCell ref="T442:V442"/>
    <mergeCell ref="W442:Y442"/>
    <mergeCell ref="A439:B439"/>
    <mergeCell ref="C439:E439"/>
    <mergeCell ref="F439:S439"/>
    <mergeCell ref="T439:V439"/>
    <mergeCell ref="W439:Y439"/>
    <mergeCell ref="A440:B440"/>
    <mergeCell ref="C440:E440"/>
    <mergeCell ref="F440:S440"/>
    <mergeCell ref="T440:V440"/>
    <mergeCell ref="W440:Y440"/>
    <mergeCell ref="A437:B437"/>
    <mergeCell ref="C437:E437"/>
    <mergeCell ref="F437:S437"/>
    <mergeCell ref="T437:V437"/>
    <mergeCell ref="W437:Y437"/>
    <mergeCell ref="A438:B438"/>
    <mergeCell ref="C438:E438"/>
    <mergeCell ref="F438:S438"/>
    <mergeCell ref="T438:V438"/>
    <mergeCell ref="W438:Y438"/>
    <mergeCell ref="A435:B435"/>
    <mergeCell ref="C435:E435"/>
    <mergeCell ref="F435:S435"/>
    <mergeCell ref="T435:V435"/>
    <mergeCell ref="W435:Y435"/>
    <mergeCell ref="A436:B436"/>
    <mergeCell ref="C436:E436"/>
    <mergeCell ref="F436:S436"/>
    <mergeCell ref="T436:V436"/>
    <mergeCell ref="W436:Y436"/>
    <mergeCell ref="A433:B433"/>
    <mergeCell ref="C433:E433"/>
    <mergeCell ref="F433:S433"/>
    <mergeCell ref="T433:V433"/>
    <mergeCell ref="W433:Y433"/>
    <mergeCell ref="A434:B434"/>
    <mergeCell ref="C434:E434"/>
    <mergeCell ref="F434:S434"/>
    <mergeCell ref="T434:V434"/>
    <mergeCell ref="W434:Y434"/>
    <mergeCell ref="A431:B431"/>
    <mergeCell ref="C431:E431"/>
    <mergeCell ref="F431:S431"/>
    <mergeCell ref="T431:V431"/>
    <mergeCell ref="W431:Y431"/>
    <mergeCell ref="A432:B432"/>
    <mergeCell ref="C432:E432"/>
    <mergeCell ref="F432:S432"/>
    <mergeCell ref="T432:V432"/>
    <mergeCell ref="W432:Y432"/>
    <mergeCell ref="A429:B429"/>
    <mergeCell ref="C429:E429"/>
    <mergeCell ref="F429:S429"/>
    <mergeCell ref="T429:V429"/>
    <mergeCell ref="W429:Y429"/>
    <mergeCell ref="A430:B430"/>
    <mergeCell ref="C430:E430"/>
    <mergeCell ref="F430:S430"/>
    <mergeCell ref="T430:V430"/>
    <mergeCell ref="W430:Y430"/>
    <mergeCell ref="A427:B427"/>
    <mergeCell ref="C427:E427"/>
    <mergeCell ref="F427:S427"/>
    <mergeCell ref="T427:V427"/>
    <mergeCell ref="W427:Y427"/>
    <mergeCell ref="A428:B428"/>
    <mergeCell ref="C428:E428"/>
    <mergeCell ref="F428:S428"/>
    <mergeCell ref="T428:V428"/>
    <mergeCell ref="W428:Y428"/>
    <mergeCell ref="A425:B425"/>
    <mergeCell ref="C425:E425"/>
    <mergeCell ref="F425:S425"/>
    <mergeCell ref="T425:V425"/>
    <mergeCell ref="W425:Y425"/>
    <mergeCell ref="A426:B426"/>
    <mergeCell ref="C426:E426"/>
    <mergeCell ref="F426:S426"/>
    <mergeCell ref="T426:V426"/>
    <mergeCell ref="W426:Y426"/>
    <mergeCell ref="A423:B423"/>
    <mergeCell ref="C423:E423"/>
    <mergeCell ref="F423:S423"/>
    <mergeCell ref="T423:V423"/>
    <mergeCell ref="W423:Y423"/>
    <mergeCell ref="A424:B424"/>
    <mergeCell ref="C424:E424"/>
    <mergeCell ref="F424:S424"/>
    <mergeCell ref="T424:V424"/>
    <mergeCell ref="W424:Y424"/>
    <mergeCell ref="A421:B421"/>
    <mergeCell ref="C421:E421"/>
    <mergeCell ref="F421:S421"/>
    <mergeCell ref="T421:V421"/>
    <mergeCell ref="W421:Y421"/>
    <mergeCell ref="A422:B422"/>
    <mergeCell ref="C422:E422"/>
    <mergeCell ref="F422:S422"/>
    <mergeCell ref="T422:V422"/>
    <mergeCell ref="W422:Y422"/>
    <mergeCell ref="A419:B419"/>
    <mergeCell ref="C419:E419"/>
    <mergeCell ref="F419:S419"/>
    <mergeCell ref="T419:V419"/>
    <mergeCell ref="W419:Y419"/>
    <mergeCell ref="A420:B420"/>
    <mergeCell ref="C420:E420"/>
    <mergeCell ref="F420:S420"/>
    <mergeCell ref="T420:V420"/>
    <mergeCell ref="W420:Y420"/>
    <mergeCell ref="A417:B417"/>
    <mergeCell ref="C417:E417"/>
    <mergeCell ref="F417:S417"/>
    <mergeCell ref="T417:V417"/>
    <mergeCell ref="W417:Y417"/>
    <mergeCell ref="A418:B418"/>
    <mergeCell ref="C418:E418"/>
    <mergeCell ref="F418:S418"/>
    <mergeCell ref="T418:V418"/>
    <mergeCell ref="W418:Y418"/>
    <mergeCell ref="A415:B415"/>
    <mergeCell ref="C415:E415"/>
    <mergeCell ref="F415:S415"/>
    <mergeCell ref="T415:V415"/>
    <mergeCell ref="W415:Y415"/>
    <mergeCell ref="A416:B416"/>
    <mergeCell ref="C416:E416"/>
    <mergeCell ref="F416:S416"/>
    <mergeCell ref="T416:V416"/>
    <mergeCell ref="W416:Y416"/>
    <mergeCell ref="A413:B413"/>
    <mergeCell ref="C413:E413"/>
    <mergeCell ref="F413:S413"/>
    <mergeCell ref="T413:V413"/>
    <mergeCell ref="W413:Y413"/>
    <mergeCell ref="A414:B414"/>
    <mergeCell ref="C414:E414"/>
    <mergeCell ref="F414:S414"/>
    <mergeCell ref="T414:V414"/>
    <mergeCell ref="W414:Y414"/>
    <mergeCell ref="A411:B411"/>
    <mergeCell ref="C411:E411"/>
    <mergeCell ref="F411:S411"/>
    <mergeCell ref="T411:V411"/>
    <mergeCell ref="W411:Y411"/>
    <mergeCell ref="A412:B412"/>
    <mergeCell ref="C412:E412"/>
    <mergeCell ref="F412:S412"/>
    <mergeCell ref="T412:V412"/>
    <mergeCell ref="W412:Y412"/>
    <mergeCell ref="A409:B409"/>
    <mergeCell ref="C409:E409"/>
    <mergeCell ref="F409:S409"/>
    <mergeCell ref="T409:V409"/>
    <mergeCell ref="W409:Y409"/>
    <mergeCell ref="A410:B410"/>
    <mergeCell ref="C410:E410"/>
    <mergeCell ref="F410:S410"/>
    <mergeCell ref="T410:V410"/>
    <mergeCell ref="W410:Y410"/>
    <mergeCell ref="A407:B407"/>
    <mergeCell ref="C407:E407"/>
    <mergeCell ref="F407:S407"/>
    <mergeCell ref="T407:V407"/>
    <mergeCell ref="W407:Y407"/>
    <mergeCell ref="A408:B408"/>
    <mergeCell ref="C408:E408"/>
    <mergeCell ref="F408:S408"/>
    <mergeCell ref="T408:V408"/>
    <mergeCell ref="W408:Y408"/>
    <mergeCell ref="A405:B405"/>
    <mergeCell ref="C405:E405"/>
    <mergeCell ref="F405:S405"/>
    <mergeCell ref="T405:V405"/>
    <mergeCell ref="W405:Y405"/>
    <mergeCell ref="A406:B406"/>
    <mergeCell ref="C406:E406"/>
    <mergeCell ref="F406:S406"/>
    <mergeCell ref="T406:V406"/>
    <mergeCell ref="W406:Y406"/>
    <mergeCell ref="A403:B403"/>
    <mergeCell ref="C403:E403"/>
    <mergeCell ref="F403:S403"/>
    <mergeCell ref="T403:V403"/>
    <mergeCell ref="W403:Y403"/>
    <mergeCell ref="A404:B404"/>
    <mergeCell ref="C404:E404"/>
    <mergeCell ref="F404:S404"/>
    <mergeCell ref="T404:V404"/>
    <mergeCell ref="W404:Y404"/>
    <mergeCell ref="J399:T399"/>
    <mergeCell ref="U399:V399"/>
    <mergeCell ref="W399:Y399"/>
    <mergeCell ref="J400:T400"/>
    <mergeCell ref="U400:V400"/>
    <mergeCell ref="W400:Y400"/>
    <mergeCell ref="A402:B402"/>
    <mergeCell ref="C402:E402"/>
    <mergeCell ref="F402:S402"/>
    <mergeCell ref="T402:V402"/>
    <mergeCell ref="W402:Y402"/>
    <mergeCell ref="A392:B392"/>
    <mergeCell ref="C392:E392"/>
    <mergeCell ref="F392:S392"/>
    <mergeCell ref="T392:V392"/>
    <mergeCell ref="W392:Y392"/>
    <mergeCell ref="A393:R393"/>
    <mergeCell ref="S393:Y397"/>
    <mergeCell ref="A395:R395"/>
    <mergeCell ref="A396:R396"/>
    <mergeCell ref="A397:R397"/>
    <mergeCell ref="A390:B390"/>
    <mergeCell ref="C390:E390"/>
    <mergeCell ref="F390:S390"/>
    <mergeCell ref="T390:V390"/>
    <mergeCell ref="W390:Y390"/>
    <mergeCell ref="A391:B391"/>
    <mergeCell ref="C391:E391"/>
    <mergeCell ref="F391:S391"/>
    <mergeCell ref="T391:V391"/>
    <mergeCell ref="W391:Y391"/>
    <mergeCell ref="A394:Q394"/>
    <mergeCell ref="A388:B388"/>
    <mergeCell ref="C388:E388"/>
    <mergeCell ref="F388:S388"/>
    <mergeCell ref="T388:V388"/>
    <mergeCell ref="W388:Y388"/>
    <mergeCell ref="A389:B389"/>
    <mergeCell ref="C389:E389"/>
    <mergeCell ref="F389:S389"/>
    <mergeCell ref="T389:V389"/>
    <mergeCell ref="W389:Y389"/>
    <mergeCell ref="A386:B386"/>
    <mergeCell ref="C386:E386"/>
    <mergeCell ref="F386:S386"/>
    <mergeCell ref="T386:V386"/>
    <mergeCell ref="W386:Y386"/>
    <mergeCell ref="A387:B387"/>
    <mergeCell ref="C387:E387"/>
    <mergeCell ref="F387:S387"/>
    <mergeCell ref="T387:V387"/>
    <mergeCell ref="W387:Y387"/>
    <mergeCell ref="A384:B384"/>
    <mergeCell ref="C384:E384"/>
    <mergeCell ref="F384:S384"/>
    <mergeCell ref="T384:V384"/>
    <mergeCell ref="W384:Y384"/>
    <mergeCell ref="A385:B385"/>
    <mergeCell ref="C385:E385"/>
    <mergeCell ref="F385:S385"/>
    <mergeCell ref="T385:V385"/>
    <mergeCell ref="W385:Y385"/>
    <mergeCell ref="A382:B382"/>
    <mergeCell ref="C382:E382"/>
    <mergeCell ref="F382:S382"/>
    <mergeCell ref="T382:V382"/>
    <mergeCell ref="W382:Y382"/>
    <mergeCell ref="A383:B383"/>
    <mergeCell ref="C383:E383"/>
    <mergeCell ref="F383:S383"/>
    <mergeCell ref="T383:V383"/>
    <mergeCell ref="W383:Y383"/>
    <mergeCell ref="A380:B380"/>
    <mergeCell ref="C380:E380"/>
    <mergeCell ref="F380:S380"/>
    <mergeCell ref="T380:V380"/>
    <mergeCell ref="W380:Y380"/>
    <mergeCell ref="A381:B381"/>
    <mergeCell ref="C381:E381"/>
    <mergeCell ref="F381:S381"/>
    <mergeCell ref="T381:V381"/>
    <mergeCell ref="W381:Y381"/>
    <mergeCell ref="A378:B378"/>
    <mergeCell ref="C378:E378"/>
    <mergeCell ref="F378:S378"/>
    <mergeCell ref="T378:V378"/>
    <mergeCell ref="W378:Y378"/>
    <mergeCell ref="A379:B379"/>
    <mergeCell ref="C379:E379"/>
    <mergeCell ref="F379:S379"/>
    <mergeCell ref="T379:V379"/>
    <mergeCell ref="W379:Y379"/>
    <mergeCell ref="A376:B376"/>
    <mergeCell ref="C376:E376"/>
    <mergeCell ref="F376:S376"/>
    <mergeCell ref="T376:V376"/>
    <mergeCell ref="W376:Y376"/>
    <mergeCell ref="A377:B377"/>
    <mergeCell ref="C377:E377"/>
    <mergeCell ref="F377:S377"/>
    <mergeCell ref="T377:V377"/>
    <mergeCell ref="W377:Y377"/>
    <mergeCell ref="A374:B374"/>
    <mergeCell ref="C374:E374"/>
    <mergeCell ref="F374:S374"/>
    <mergeCell ref="T374:V374"/>
    <mergeCell ref="W374:Y374"/>
    <mergeCell ref="A375:B375"/>
    <mergeCell ref="C375:E375"/>
    <mergeCell ref="F375:S375"/>
    <mergeCell ref="T375:V375"/>
    <mergeCell ref="W375:Y375"/>
    <mergeCell ref="A372:B372"/>
    <mergeCell ref="C372:E372"/>
    <mergeCell ref="F372:S372"/>
    <mergeCell ref="T372:V372"/>
    <mergeCell ref="W372:Y372"/>
    <mergeCell ref="A373:B373"/>
    <mergeCell ref="C373:E373"/>
    <mergeCell ref="F373:S373"/>
    <mergeCell ref="T373:V373"/>
    <mergeCell ref="W373:Y373"/>
    <mergeCell ref="A370:B370"/>
    <mergeCell ref="C370:E370"/>
    <mergeCell ref="F370:S370"/>
    <mergeCell ref="T370:V370"/>
    <mergeCell ref="W370:Y370"/>
    <mergeCell ref="A371:B371"/>
    <mergeCell ref="C371:E371"/>
    <mergeCell ref="F371:S371"/>
    <mergeCell ref="T371:V371"/>
    <mergeCell ref="W371:Y371"/>
    <mergeCell ref="A368:B368"/>
    <mergeCell ref="C368:E368"/>
    <mergeCell ref="F368:S368"/>
    <mergeCell ref="T368:V368"/>
    <mergeCell ref="W368:Y368"/>
    <mergeCell ref="A369:B369"/>
    <mergeCell ref="C369:E369"/>
    <mergeCell ref="F369:S369"/>
    <mergeCell ref="T369:V369"/>
    <mergeCell ref="W369:Y369"/>
    <mergeCell ref="A366:B366"/>
    <mergeCell ref="C366:E366"/>
    <mergeCell ref="F366:S366"/>
    <mergeCell ref="T366:V366"/>
    <mergeCell ref="W366:Y366"/>
    <mergeCell ref="A367:B367"/>
    <mergeCell ref="C367:E367"/>
    <mergeCell ref="F367:S367"/>
    <mergeCell ref="T367:V367"/>
    <mergeCell ref="W367:Y367"/>
    <mergeCell ref="A364:B364"/>
    <mergeCell ref="C364:E364"/>
    <mergeCell ref="F364:S364"/>
    <mergeCell ref="T364:V364"/>
    <mergeCell ref="W364:Y364"/>
    <mergeCell ref="A365:B365"/>
    <mergeCell ref="C365:E365"/>
    <mergeCell ref="F365:S365"/>
    <mergeCell ref="T365:V365"/>
    <mergeCell ref="W365:Y365"/>
    <mergeCell ref="A362:B362"/>
    <mergeCell ref="C362:E362"/>
    <mergeCell ref="F362:S362"/>
    <mergeCell ref="T362:V362"/>
    <mergeCell ref="W362:Y362"/>
    <mergeCell ref="A363:B363"/>
    <mergeCell ref="C363:E363"/>
    <mergeCell ref="F363:S363"/>
    <mergeCell ref="T363:V363"/>
    <mergeCell ref="W363:Y363"/>
    <mergeCell ref="A360:B360"/>
    <mergeCell ref="C360:E360"/>
    <mergeCell ref="F360:S360"/>
    <mergeCell ref="T360:V360"/>
    <mergeCell ref="W360:Y360"/>
    <mergeCell ref="A361:B361"/>
    <mergeCell ref="C361:E361"/>
    <mergeCell ref="F361:S361"/>
    <mergeCell ref="T361:V361"/>
    <mergeCell ref="W361:Y361"/>
    <mergeCell ref="A358:B358"/>
    <mergeCell ref="C358:E358"/>
    <mergeCell ref="F358:S358"/>
    <mergeCell ref="T358:V358"/>
    <mergeCell ref="W358:Y358"/>
    <mergeCell ref="A359:B359"/>
    <mergeCell ref="C359:E359"/>
    <mergeCell ref="F359:S359"/>
    <mergeCell ref="T359:V359"/>
    <mergeCell ref="W359:Y359"/>
    <mergeCell ref="A356:B356"/>
    <mergeCell ref="C356:E356"/>
    <mergeCell ref="F356:S356"/>
    <mergeCell ref="T356:V356"/>
    <mergeCell ref="W356:Y356"/>
    <mergeCell ref="A357:B357"/>
    <mergeCell ref="C357:E357"/>
    <mergeCell ref="F357:S357"/>
    <mergeCell ref="T357:V357"/>
    <mergeCell ref="W357:Y357"/>
    <mergeCell ref="A354:B354"/>
    <mergeCell ref="C354:E354"/>
    <mergeCell ref="F354:S354"/>
    <mergeCell ref="T354:V354"/>
    <mergeCell ref="W354:Y354"/>
    <mergeCell ref="A355:B355"/>
    <mergeCell ref="C355:E355"/>
    <mergeCell ref="F355:S355"/>
    <mergeCell ref="T355:V355"/>
    <mergeCell ref="W355:Y355"/>
    <mergeCell ref="A352:B352"/>
    <mergeCell ref="C352:E352"/>
    <mergeCell ref="F352:S352"/>
    <mergeCell ref="T352:V352"/>
    <mergeCell ref="W352:Y352"/>
    <mergeCell ref="A353:B353"/>
    <mergeCell ref="C353:E353"/>
    <mergeCell ref="F353:S353"/>
    <mergeCell ref="T353:V353"/>
    <mergeCell ref="W353:Y353"/>
    <mergeCell ref="A350:B350"/>
    <mergeCell ref="C350:E350"/>
    <mergeCell ref="F350:S350"/>
    <mergeCell ref="T350:V350"/>
    <mergeCell ref="W350:Y350"/>
    <mergeCell ref="A351:B351"/>
    <mergeCell ref="C351:E351"/>
    <mergeCell ref="F351:S351"/>
    <mergeCell ref="T351:V351"/>
    <mergeCell ref="W351:Y351"/>
    <mergeCell ref="A348:B348"/>
    <mergeCell ref="C348:E348"/>
    <mergeCell ref="F348:S348"/>
    <mergeCell ref="T348:V348"/>
    <mergeCell ref="W348:Y348"/>
    <mergeCell ref="A349:B349"/>
    <mergeCell ref="C349:E349"/>
    <mergeCell ref="F349:S349"/>
    <mergeCell ref="T349:V349"/>
    <mergeCell ref="W349:Y349"/>
    <mergeCell ref="J344:T344"/>
    <mergeCell ref="U344:V344"/>
    <mergeCell ref="W344:Y344"/>
    <mergeCell ref="A346:B346"/>
    <mergeCell ref="C346:E346"/>
    <mergeCell ref="F346:S346"/>
    <mergeCell ref="T346:V346"/>
    <mergeCell ref="W346:Y346"/>
    <mergeCell ref="A347:B347"/>
    <mergeCell ref="C347:E347"/>
    <mergeCell ref="F347:S347"/>
    <mergeCell ref="T347:V347"/>
    <mergeCell ref="W347:Y347"/>
    <mergeCell ref="A337:R337"/>
    <mergeCell ref="S337:Y341"/>
    <mergeCell ref="A339:R339"/>
    <mergeCell ref="A340:R340"/>
    <mergeCell ref="A341:R341"/>
    <mergeCell ref="J343:T343"/>
    <mergeCell ref="U343:V343"/>
    <mergeCell ref="W343:Y343"/>
    <mergeCell ref="A335:B335"/>
    <mergeCell ref="C335:E335"/>
    <mergeCell ref="F335:S335"/>
    <mergeCell ref="T335:V335"/>
    <mergeCell ref="W335:Y335"/>
    <mergeCell ref="A336:B336"/>
    <mergeCell ref="C336:E336"/>
    <mergeCell ref="F336:S336"/>
    <mergeCell ref="T336:V336"/>
    <mergeCell ref="W336:Y336"/>
    <mergeCell ref="A333:B333"/>
    <mergeCell ref="C333:E333"/>
    <mergeCell ref="F333:S333"/>
    <mergeCell ref="T333:V333"/>
    <mergeCell ref="W333:Y333"/>
    <mergeCell ref="A334:B334"/>
    <mergeCell ref="C334:E334"/>
    <mergeCell ref="F334:S334"/>
    <mergeCell ref="T334:V334"/>
    <mergeCell ref="W334:Y334"/>
    <mergeCell ref="A331:B331"/>
    <mergeCell ref="C331:E331"/>
    <mergeCell ref="F331:S331"/>
    <mergeCell ref="T331:V331"/>
    <mergeCell ref="W331:Y331"/>
    <mergeCell ref="A332:B332"/>
    <mergeCell ref="C332:E332"/>
    <mergeCell ref="F332:S332"/>
    <mergeCell ref="T332:V332"/>
    <mergeCell ref="W332:Y332"/>
    <mergeCell ref="A329:B329"/>
    <mergeCell ref="C329:E329"/>
    <mergeCell ref="F329:S329"/>
    <mergeCell ref="T329:V329"/>
    <mergeCell ref="W329:Y329"/>
    <mergeCell ref="A330:B330"/>
    <mergeCell ref="C330:E330"/>
    <mergeCell ref="F330:S330"/>
    <mergeCell ref="T330:V330"/>
    <mergeCell ref="W330:Y330"/>
    <mergeCell ref="A327:B327"/>
    <mergeCell ref="C327:E327"/>
    <mergeCell ref="F327:S327"/>
    <mergeCell ref="T327:V327"/>
    <mergeCell ref="W327:Y327"/>
    <mergeCell ref="A328:B328"/>
    <mergeCell ref="C328:E328"/>
    <mergeCell ref="F328:S328"/>
    <mergeCell ref="T328:V328"/>
    <mergeCell ref="W328:Y328"/>
    <mergeCell ref="A325:B325"/>
    <mergeCell ref="C325:E325"/>
    <mergeCell ref="F325:S325"/>
    <mergeCell ref="T325:V325"/>
    <mergeCell ref="W325:Y325"/>
    <mergeCell ref="A326:B326"/>
    <mergeCell ref="C326:E326"/>
    <mergeCell ref="F326:S326"/>
    <mergeCell ref="T326:V326"/>
    <mergeCell ref="W326:Y326"/>
    <mergeCell ref="A323:B323"/>
    <mergeCell ref="C323:E323"/>
    <mergeCell ref="F323:S323"/>
    <mergeCell ref="T323:V323"/>
    <mergeCell ref="W323:Y323"/>
    <mergeCell ref="A324:B324"/>
    <mergeCell ref="C324:E324"/>
    <mergeCell ref="F324:S324"/>
    <mergeCell ref="T324:V324"/>
    <mergeCell ref="W324:Y324"/>
    <mergeCell ref="A321:B321"/>
    <mergeCell ref="C321:E321"/>
    <mergeCell ref="F321:S321"/>
    <mergeCell ref="T321:V321"/>
    <mergeCell ref="W321:Y321"/>
    <mergeCell ref="A322:B322"/>
    <mergeCell ref="C322:E322"/>
    <mergeCell ref="F322:S322"/>
    <mergeCell ref="T322:V322"/>
    <mergeCell ref="W322:Y322"/>
    <mergeCell ref="A319:B319"/>
    <mergeCell ref="C319:E319"/>
    <mergeCell ref="F319:S319"/>
    <mergeCell ref="T319:V319"/>
    <mergeCell ref="W319:Y319"/>
    <mergeCell ref="A320:B320"/>
    <mergeCell ref="C320:E320"/>
    <mergeCell ref="F320:S320"/>
    <mergeCell ref="T320:V320"/>
    <mergeCell ref="W320:Y320"/>
    <mergeCell ref="A317:B317"/>
    <mergeCell ref="C317:E317"/>
    <mergeCell ref="F317:S317"/>
    <mergeCell ref="T317:V317"/>
    <mergeCell ref="W317:Y317"/>
    <mergeCell ref="A318:B318"/>
    <mergeCell ref="C318:E318"/>
    <mergeCell ref="F318:S318"/>
    <mergeCell ref="T318:V318"/>
    <mergeCell ref="W318:Y318"/>
    <mergeCell ref="A315:B315"/>
    <mergeCell ref="C315:E315"/>
    <mergeCell ref="F315:S315"/>
    <mergeCell ref="T315:V315"/>
    <mergeCell ref="W315:Y315"/>
    <mergeCell ref="A316:B316"/>
    <mergeCell ref="C316:E316"/>
    <mergeCell ref="F316:S316"/>
    <mergeCell ref="T316:V316"/>
    <mergeCell ref="W316:Y316"/>
    <mergeCell ref="A313:B313"/>
    <mergeCell ref="C313:E313"/>
    <mergeCell ref="F313:S313"/>
    <mergeCell ref="T313:V313"/>
    <mergeCell ref="W313:Y313"/>
    <mergeCell ref="A314:B314"/>
    <mergeCell ref="C314:E314"/>
    <mergeCell ref="F314:S314"/>
    <mergeCell ref="T314:V314"/>
    <mergeCell ref="W314:Y314"/>
    <mergeCell ref="A311:B311"/>
    <mergeCell ref="C311:E311"/>
    <mergeCell ref="F311:S311"/>
    <mergeCell ref="T311:V311"/>
    <mergeCell ref="W311:Y311"/>
    <mergeCell ref="A312:B312"/>
    <mergeCell ref="C312:E312"/>
    <mergeCell ref="F312:S312"/>
    <mergeCell ref="T312:V312"/>
    <mergeCell ref="W312:Y312"/>
    <mergeCell ref="A309:B309"/>
    <mergeCell ref="C309:E309"/>
    <mergeCell ref="F309:S309"/>
    <mergeCell ref="T309:V309"/>
    <mergeCell ref="W309:Y309"/>
    <mergeCell ref="A310:B310"/>
    <mergeCell ref="C310:E310"/>
    <mergeCell ref="F310:S310"/>
    <mergeCell ref="T310:V310"/>
    <mergeCell ref="W310:Y310"/>
    <mergeCell ref="A307:B307"/>
    <mergeCell ref="C307:E307"/>
    <mergeCell ref="F307:S307"/>
    <mergeCell ref="T307:V307"/>
    <mergeCell ref="W307:Y307"/>
    <mergeCell ref="A308:B308"/>
    <mergeCell ref="C308:E308"/>
    <mergeCell ref="F308:S308"/>
    <mergeCell ref="T308:V308"/>
    <mergeCell ref="W308:Y308"/>
    <mergeCell ref="A305:B305"/>
    <mergeCell ref="C305:E305"/>
    <mergeCell ref="F305:S305"/>
    <mergeCell ref="T305:V305"/>
    <mergeCell ref="W305:Y305"/>
    <mergeCell ref="A306:B306"/>
    <mergeCell ref="C306:E306"/>
    <mergeCell ref="F306:S306"/>
    <mergeCell ref="T306:V306"/>
    <mergeCell ref="W306:Y306"/>
    <mergeCell ref="A303:B303"/>
    <mergeCell ref="C303:E303"/>
    <mergeCell ref="F303:S303"/>
    <mergeCell ref="T303:V303"/>
    <mergeCell ref="W303:Y303"/>
    <mergeCell ref="A304:B304"/>
    <mergeCell ref="C304:E304"/>
    <mergeCell ref="F304:S304"/>
    <mergeCell ref="T304:V304"/>
    <mergeCell ref="W304:Y304"/>
    <mergeCell ref="A301:B301"/>
    <mergeCell ref="C301:E301"/>
    <mergeCell ref="F301:S301"/>
    <mergeCell ref="T301:V301"/>
    <mergeCell ref="W301:Y301"/>
    <mergeCell ref="A302:B302"/>
    <mergeCell ref="C302:E302"/>
    <mergeCell ref="F302:S302"/>
    <mergeCell ref="T302:V302"/>
    <mergeCell ref="W302:Y302"/>
    <mergeCell ref="A299:B299"/>
    <mergeCell ref="C299:E299"/>
    <mergeCell ref="F299:S299"/>
    <mergeCell ref="T299:V299"/>
    <mergeCell ref="W299:Y299"/>
    <mergeCell ref="A300:B300"/>
    <mergeCell ref="C300:E300"/>
    <mergeCell ref="F300:S300"/>
    <mergeCell ref="T300:V300"/>
    <mergeCell ref="W300:Y300"/>
    <mergeCell ref="A297:B297"/>
    <mergeCell ref="C297:E297"/>
    <mergeCell ref="F297:S297"/>
    <mergeCell ref="T297:V297"/>
    <mergeCell ref="W297:Y297"/>
    <mergeCell ref="A298:B298"/>
    <mergeCell ref="C298:E298"/>
    <mergeCell ref="F298:S298"/>
    <mergeCell ref="T298:V298"/>
    <mergeCell ref="W298:Y298"/>
    <mergeCell ref="A295:B295"/>
    <mergeCell ref="C295:E295"/>
    <mergeCell ref="F295:S295"/>
    <mergeCell ref="T295:V295"/>
    <mergeCell ref="W295:Y295"/>
    <mergeCell ref="A296:B296"/>
    <mergeCell ref="C296:E296"/>
    <mergeCell ref="F296:S296"/>
    <mergeCell ref="T296:V296"/>
    <mergeCell ref="W296:Y296"/>
    <mergeCell ref="A293:B293"/>
    <mergeCell ref="C293:E293"/>
    <mergeCell ref="F293:S293"/>
    <mergeCell ref="T293:V293"/>
    <mergeCell ref="W293:Y293"/>
    <mergeCell ref="A294:B294"/>
    <mergeCell ref="C294:E294"/>
    <mergeCell ref="F294:S294"/>
    <mergeCell ref="T294:V294"/>
    <mergeCell ref="W294:Y294"/>
    <mergeCell ref="A291:B291"/>
    <mergeCell ref="C291:E291"/>
    <mergeCell ref="F291:S291"/>
    <mergeCell ref="T291:V291"/>
    <mergeCell ref="W291:Y291"/>
    <mergeCell ref="A292:B292"/>
    <mergeCell ref="C292:E292"/>
    <mergeCell ref="F292:S292"/>
    <mergeCell ref="T292:V292"/>
    <mergeCell ref="W292:Y292"/>
    <mergeCell ref="J287:T287"/>
    <mergeCell ref="U287:V287"/>
    <mergeCell ref="W287:Y287"/>
    <mergeCell ref="J288:T288"/>
    <mergeCell ref="U288:V288"/>
    <mergeCell ref="W288:Y288"/>
    <mergeCell ref="A290:B290"/>
    <mergeCell ref="C290:E290"/>
    <mergeCell ref="F290:S290"/>
    <mergeCell ref="T290:V290"/>
    <mergeCell ref="W290:Y290"/>
    <mergeCell ref="A280:B280"/>
    <mergeCell ref="C280:E280"/>
    <mergeCell ref="F280:S280"/>
    <mergeCell ref="T280:V280"/>
    <mergeCell ref="W280:Y280"/>
    <mergeCell ref="A281:R281"/>
    <mergeCell ref="S281:Y285"/>
    <mergeCell ref="A283:R283"/>
    <mergeCell ref="A284:R284"/>
    <mergeCell ref="A285:R285"/>
    <mergeCell ref="A278:B278"/>
    <mergeCell ref="C278:E278"/>
    <mergeCell ref="F278:S278"/>
    <mergeCell ref="T278:V278"/>
    <mergeCell ref="W278:Y278"/>
    <mergeCell ref="A279:B279"/>
    <mergeCell ref="C279:E279"/>
    <mergeCell ref="F279:S279"/>
    <mergeCell ref="T279:V279"/>
    <mergeCell ref="W279:Y279"/>
    <mergeCell ref="A276:B276"/>
    <mergeCell ref="C276:E276"/>
    <mergeCell ref="F276:S276"/>
    <mergeCell ref="T276:V276"/>
    <mergeCell ref="W276:Y276"/>
    <mergeCell ref="A277:B277"/>
    <mergeCell ref="C277:E277"/>
    <mergeCell ref="F277:S277"/>
    <mergeCell ref="T277:V277"/>
    <mergeCell ref="W277:Y277"/>
    <mergeCell ref="A274:B274"/>
    <mergeCell ref="C274:E274"/>
    <mergeCell ref="F274:S274"/>
    <mergeCell ref="T274:V274"/>
    <mergeCell ref="W274:Y274"/>
    <mergeCell ref="A275:B275"/>
    <mergeCell ref="C275:E275"/>
    <mergeCell ref="F275:S275"/>
    <mergeCell ref="T275:V275"/>
    <mergeCell ref="W275:Y275"/>
    <mergeCell ref="A272:B272"/>
    <mergeCell ref="C272:E272"/>
    <mergeCell ref="F272:S272"/>
    <mergeCell ref="T272:V272"/>
    <mergeCell ref="W272:Y272"/>
    <mergeCell ref="A273:B273"/>
    <mergeCell ref="C273:E273"/>
    <mergeCell ref="F273:S273"/>
    <mergeCell ref="T273:V273"/>
    <mergeCell ref="W273:Y273"/>
    <mergeCell ref="A270:B270"/>
    <mergeCell ref="C270:E270"/>
    <mergeCell ref="F270:S270"/>
    <mergeCell ref="T270:V270"/>
    <mergeCell ref="W270:Y270"/>
    <mergeCell ref="A271:B271"/>
    <mergeCell ref="C271:E271"/>
    <mergeCell ref="F271:S271"/>
    <mergeCell ref="T271:V271"/>
    <mergeCell ref="W271:Y271"/>
    <mergeCell ref="A268:B268"/>
    <mergeCell ref="C268:E268"/>
    <mergeCell ref="F268:S268"/>
    <mergeCell ref="T268:V268"/>
    <mergeCell ref="W268:Y268"/>
    <mergeCell ref="A269:B269"/>
    <mergeCell ref="C269:E269"/>
    <mergeCell ref="F269:S269"/>
    <mergeCell ref="T269:V269"/>
    <mergeCell ref="W269:Y269"/>
    <mergeCell ref="A266:B266"/>
    <mergeCell ref="C266:E266"/>
    <mergeCell ref="F266:S266"/>
    <mergeCell ref="T266:V266"/>
    <mergeCell ref="W266:Y266"/>
    <mergeCell ref="A267:B267"/>
    <mergeCell ref="C267:E267"/>
    <mergeCell ref="F267:S267"/>
    <mergeCell ref="T267:V267"/>
    <mergeCell ref="W267:Y267"/>
    <mergeCell ref="A264:B264"/>
    <mergeCell ref="C264:E264"/>
    <mergeCell ref="F264:S264"/>
    <mergeCell ref="T264:V264"/>
    <mergeCell ref="W264:Y264"/>
    <mergeCell ref="A265:B265"/>
    <mergeCell ref="C265:E265"/>
    <mergeCell ref="F265:S265"/>
    <mergeCell ref="T265:V265"/>
    <mergeCell ref="W265:Y265"/>
    <mergeCell ref="A262:B262"/>
    <mergeCell ref="C262:E262"/>
    <mergeCell ref="F262:S262"/>
    <mergeCell ref="T262:V262"/>
    <mergeCell ref="W262:Y262"/>
    <mergeCell ref="A263:B263"/>
    <mergeCell ref="C263:E263"/>
    <mergeCell ref="F263:S263"/>
    <mergeCell ref="T263:V263"/>
    <mergeCell ref="W263:Y263"/>
    <mergeCell ref="A260:B260"/>
    <mergeCell ref="C260:E260"/>
    <mergeCell ref="F260:S260"/>
    <mergeCell ref="T260:V260"/>
    <mergeCell ref="W260:Y260"/>
    <mergeCell ref="A261:B261"/>
    <mergeCell ref="C261:E261"/>
    <mergeCell ref="F261:S261"/>
    <mergeCell ref="T261:V261"/>
    <mergeCell ref="W261:Y261"/>
    <mergeCell ref="A258:B258"/>
    <mergeCell ref="C258:E258"/>
    <mergeCell ref="F258:S258"/>
    <mergeCell ref="T258:V258"/>
    <mergeCell ref="W258:Y258"/>
    <mergeCell ref="A259:B259"/>
    <mergeCell ref="C259:E259"/>
    <mergeCell ref="F259:S259"/>
    <mergeCell ref="T259:V259"/>
    <mergeCell ref="W259:Y259"/>
    <mergeCell ref="A256:B256"/>
    <mergeCell ref="C256:E256"/>
    <mergeCell ref="F256:S256"/>
    <mergeCell ref="T256:V256"/>
    <mergeCell ref="W256:Y256"/>
    <mergeCell ref="A257:B257"/>
    <mergeCell ref="C257:E257"/>
    <mergeCell ref="F257:S257"/>
    <mergeCell ref="T257:V257"/>
    <mergeCell ref="W257:Y257"/>
    <mergeCell ref="A254:B254"/>
    <mergeCell ref="C254:E254"/>
    <mergeCell ref="F254:S254"/>
    <mergeCell ref="T254:V254"/>
    <mergeCell ref="W254:Y254"/>
    <mergeCell ref="A255:B255"/>
    <mergeCell ref="C255:E255"/>
    <mergeCell ref="F255:S255"/>
    <mergeCell ref="T255:V255"/>
    <mergeCell ref="W255:Y255"/>
    <mergeCell ref="A252:B252"/>
    <mergeCell ref="C252:E252"/>
    <mergeCell ref="F252:S252"/>
    <mergeCell ref="T252:V252"/>
    <mergeCell ref="W252:Y252"/>
    <mergeCell ref="A253:B253"/>
    <mergeCell ref="C253:E253"/>
    <mergeCell ref="F253:S253"/>
    <mergeCell ref="T253:V253"/>
    <mergeCell ref="W253:Y253"/>
    <mergeCell ref="A250:B250"/>
    <mergeCell ref="C250:E250"/>
    <mergeCell ref="F250:S250"/>
    <mergeCell ref="T250:V250"/>
    <mergeCell ref="W250:Y250"/>
    <mergeCell ref="A251:B251"/>
    <mergeCell ref="C251:E251"/>
    <mergeCell ref="F251:S251"/>
    <mergeCell ref="T251:V251"/>
    <mergeCell ref="W251:Y251"/>
    <mergeCell ref="A248:B248"/>
    <mergeCell ref="C248:E248"/>
    <mergeCell ref="F248:S248"/>
    <mergeCell ref="T248:V248"/>
    <mergeCell ref="W248:Y248"/>
    <mergeCell ref="A249:B249"/>
    <mergeCell ref="C249:E249"/>
    <mergeCell ref="F249:S249"/>
    <mergeCell ref="T249:V249"/>
    <mergeCell ref="W249:Y249"/>
    <mergeCell ref="A246:B246"/>
    <mergeCell ref="C246:E246"/>
    <mergeCell ref="F246:S246"/>
    <mergeCell ref="T246:V246"/>
    <mergeCell ref="W246:Y246"/>
    <mergeCell ref="A247:B247"/>
    <mergeCell ref="C247:E247"/>
    <mergeCell ref="F247:S247"/>
    <mergeCell ref="T247:V247"/>
    <mergeCell ref="W247:Y247"/>
    <mergeCell ref="A244:B244"/>
    <mergeCell ref="C244:E244"/>
    <mergeCell ref="F244:S244"/>
    <mergeCell ref="T244:V244"/>
    <mergeCell ref="W244:Y244"/>
    <mergeCell ref="A245:B245"/>
    <mergeCell ref="C245:E245"/>
    <mergeCell ref="F245:S245"/>
    <mergeCell ref="T245:V245"/>
    <mergeCell ref="W245:Y245"/>
    <mergeCell ref="A242:B242"/>
    <mergeCell ref="C242:E242"/>
    <mergeCell ref="F242:S242"/>
    <mergeCell ref="T242:V242"/>
    <mergeCell ref="W242:Y242"/>
    <mergeCell ref="A243:B243"/>
    <mergeCell ref="C243:E243"/>
    <mergeCell ref="F243:S243"/>
    <mergeCell ref="T243:V243"/>
    <mergeCell ref="W243:Y243"/>
    <mergeCell ref="A240:B240"/>
    <mergeCell ref="C240:E240"/>
    <mergeCell ref="F240:S240"/>
    <mergeCell ref="T240:V240"/>
    <mergeCell ref="W240:Y240"/>
    <mergeCell ref="A241:B241"/>
    <mergeCell ref="C241:E241"/>
    <mergeCell ref="F241:S241"/>
    <mergeCell ref="T241:V241"/>
    <mergeCell ref="W241:Y241"/>
    <mergeCell ref="A238:B238"/>
    <mergeCell ref="C238:E238"/>
    <mergeCell ref="F238:S238"/>
    <mergeCell ref="T238:V238"/>
    <mergeCell ref="W238:Y238"/>
    <mergeCell ref="A239:B239"/>
    <mergeCell ref="C239:E239"/>
    <mergeCell ref="F239:S239"/>
    <mergeCell ref="T239:V239"/>
    <mergeCell ref="W239:Y239"/>
    <mergeCell ref="A236:B236"/>
    <mergeCell ref="C236:E236"/>
    <mergeCell ref="F236:S236"/>
    <mergeCell ref="T236:V236"/>
    <mergeCell ref="W236:Y236"/>
    <mergeCell ref="A237:B237"/>
    <mergeCell ref="C237:E237"/>
    <mergeCell ref="F237:S237"/>
    <mergeCell ref="T237:V237"/>
    <mergeCell ref="W237:Y237"/>
    <mergeCell ref="J232:T232"/>
    <mergeCell ref="U232:V232"/>
    <mergeCell ref="W232:Y232"/>
    <mergeCell ref="A234:B234"/>
    <mergeCell ref="C234:E234"/>
    <mergeCell ref="F234:S234"/>
    <mergeCell ref="T234:V234"/>
    <mergeCell ref="W234:Y234"/>
    <mergeCell ref="A235:B235"/>
    <mergeCell ref="C235:E235"/>
    <mergeCell ref="F235:S235"/>
    <mergeCell ref="T235:V235"/>
    <mergeCell ref="W235:Y235"/>
    <mergeCell ref="A225:R225"/>
    <mergeCell ref="S225:Y229"/>
    <mergeCell ref="A227:R227"/>
    <mergeCell ref="A228:R228"/>
    <mergeCell ref="A229:R229"/>
    <mergeCell ref="J231:T231"/>
    <mergeCell ref="U231:V231"/>
    <mergeCell ref="W231:Y231"/>
    <mergeCell ref="A223:B223"/>
    <mergeCell ref="C223:E223"/>
    <mergeCell ref="F223:S223"/>
    <mergeCell ref="T223:V223"/>
    <mergeCell ref="W223:Y223"/>
    <mergeCell ref="A224:B224"/>
    <mergeCell ref="C224:E224"/>
    <mergeCell ref="F224:S224"/>
    <mergeCell ref="T224:V224"/>
    <mergeCell ref="W224:Y224"/>
    <mergeCell ref="A221:B221"/>
    <mergeCell ref="C221:E221"/>
    <mergeCell ref="F221:S221"/>
    <mergeCell ref="T221:V221"/>
    <mergeCell ref="W221:Y221"/>
    <mergeCell ref="A222:B222"/>
    <mergeCell ref="C222:E222"/>
    <mergeCell ref="F222:S222"/>
    <mergeCell ref="T222:V222"/>
    <mergeCell ref="W222:Y222"/>
    <mergeCell ref="A219:B219"/>
    <mergeCell ref="C219:E219"/>
    <mergeCell ref="F219:S219"/>
    <mergeCell ref="T219:V219"/>
    <mergeCell ref="W219:Y219"/>
    <mergeCell ref="A220:B220"/>
    <mergeCell ref="C220:E220"/>
    <mergeCell ref="F220:S220"/>
    <mergeCell ref="T220:V220"/>
    <mergeCell ref="W220:Y220"/>
    <mergeCell ref="A217:B217"/>
    <mergeCell ref="C217:E217"/>
    <mergeCell ref="F217:S217"/>
    <mergeCell ref="T217:V217"/>
    <mergeCell ref="W217:Y217"/>
    <mergeCell ref="A218:B218"/>
    <mergeCell ref="C218:E218"/>
    <mergeCell ref="F218:S218"/>
    <mergeCell ref="T218:V218"/>
    <mergeCell ref="W218:Y218"/>
    <mergeCell ref="A215:B215"/>
    <mergeCell ref="C215:E215"/>
    <mergeCell ref="F215:S215"/>
    <mergeCell ref="T215:V215"/>
    <mergeCell ref="W215:Y215"/>
    <mergeCell ref="A216:B216"/>
    <mergeCell ref="C216:E216"/>
    <mergeCell ref="F216:S216"/>
    <mergeCell ref="T216:V216"/>
    <mergeCell ref="W216:Y216"/>
    <mergeCell ref="A213:B213"/>
    <mergeCell ref="C213:E213"/>
    <mergeCell ref="F213:S213"/>
    <mergeCell ref="T213:V213"/>
    <mergeCell ref="W213:Y213"/>
    <mergeCell ref="A214:B214"/>
    <mergeCell ref="C214:E214"/>
    <mergeCell ref="F214:S214"/>
    <mergeCell ref="T214:V214"/>
    <mergeCell ref="W214:Y214"/>
    <mergeCell ref="A211:B211"/>
    <mergeCell ref="C211:E211"/>
    <mergeCell ref="F211:S211"/>
    <mergeCell ref="T211:V211"/>
    <mergeCell ref="W211:Y211"/>
    <mergeCell ref="A212:B212"/>
    <mergeCell ref="C212:E212"/>
    <mergeCell ref="F212:S212"/>
    <mergeCell ref="T212:V212"/>
    <mergeCell ref="W212:Y212"/>
    <mergeCell ref="A209:B209"/>
    <mergeCell ref="C209:E209"/>
    <mergeCell ref="F209:S209"/>
    <mergeCell ref="T209:V209"/>
    <mergeCell ref="W209:Y209"/>
    <mergeCell ref="A210:B210"/>
    <mergeCell ref="C210:E210"/>
    <mergeCell ref="F210:S210"/>
    <mergeCell ref="T210:V210"/>
    <mergeCell ref="W210:Y210"/>
    <mergeCell ref="A207:B207"/>
    <mergeCell ref="C207:E207"/>
    <mergeCell ref="F207:S207"/>
    <mergeCell ref="T207:V207"/>
    <mergeCell ref="W207:Y207"/>
    <mergeCell ref="A208:B208"/>
    <mergeCell ref="C208:E208"/>
    <mergeCell ref="F208:S208"/>
    <mergeCell ref="T208:V208"/>
    <mergeCell ref="W208:Y208"/>
    <mergeCell ref="A205:B205"/>
    <mergeCell ref="C205:E205"/>
    <mergeCell ref="F205:S205"/>
    <mergeCell ref="T205:V205"/>
    <mergeCell ref="W205:Y205"/>
    <mergeCell ref="A206:B206"/>
    <mergeCell ref="C206:E206"/>
    <mergeCell ref="F206:S206"/>
    <mergeCell ref="T206:V206"/>
    <mergeCell ref="W206:Y206"/>
    <mergeCell ref="A203:B203"/>
    <mergeCell ref="C203:E203"/>
    <mergeCell ref="F203:S203"/>
    <mergeCell ref="T203:V203"/>
    <mergeCell ref="W203:Y203"/>
    <mergeCell ref="A204:B204"/>
    <mergeCell ref="C204:E204"/>
    <mergeCell ref="F204:S204"/>
    <mergeCell ref="T204:V204"/>
    <mergeCell ref="W204:Y204"/>
    <mergeCell ref="A201:B201"/>
    <mergeCell ref="C201:E201"/>
    <mergeCell ref="F201:S201"/>
    <mergeCell ref="T201:V201"/>
    <mergeCell ref="W201:Y201"/>
    <mergeCell ref="A202:B202"/>
    <mergeCell ref="C202:E202"/>
    <mergeCell ref="F202:S202"/>
    <mergeCell ref="T202:V202"/>
    <mergeCell ref="W202:Y202"/>
    <mergeCell ref="A199:B199"/>
    <mergeCell ref="C199:E199"/>
    <mergeCell ref="F199:S199"/>
    <mergeCell ref="T199:V199"/>
    <mergeCell ref="W199:Y199"/>
    <mergeCell ref="A200:B200"/>
    <mergeCell ref="C200:E200"/>
    <mergeCell ref="F200:S200"/>
    <mergeCell ref="T200:V200"/>
    <mergeCell ref="W200:Y200"/>
    <mergeCell ref="A197:B197"/>
    <mergeCell ref="C197:E197"/>
    <mergeCell ref="F197:S197"/>
    <mergeCell ref="T197:V197"/>
    <mergeCell ref="W197:Y197"/>
    <mergeCell ref="A198:B198"/>
    <mergeCell ref="C198:E198"/>
    <mergeCell ref="F198:S198"/>
    <mergeCell ref="T198:V198"/>
    <mergeCell ref="W198:Y198"/>
    <mergeCell ref="A195:B195"/>
    <mergeCell ref="C195:E195"/>
    <mergeCell ref="F195:S195"/>
    <mergeCell ref="T195:V195"/>
    <mergeCell ref="W195:Y195"/>
    <mergeCell ref="A196:B196"/>
    <mergeCell ref="C196:E196"/>
    <mergeCell ref="F196:S196"/>
    <mergeCell ref="T196:V196"/>
    <mergeCell ref="W196:Y196"/>
    <mergeCell ref="A193:B193"/>
    <mergeCell ref="C193:E193"/>
    <mergeCell ref="F193:S193"/>
    <mergeCell ref="T193:V193"/>
    <mergeCell ref="W193:Y193"/>
    <mergeCell ref="A194:B194"/>
    <mergeCell ref="C194:E194"/>
    <mergeCell ref="F194:S194"/>
    <mergeCell ref="T194:V194"/>
    <mergeCell ref="W194:Y194"/>
    <mergeCell ref="A191:B191"/>
    <mergeCell ref="C191:E191"/>
    <mergeCell ref="F191:S191"/>
    <mergeCell ref="T191:V191"/>
    <mergeCell ref="W191:Y191"/>
    <mergeCell ref="A192:B192"/>
    <mergeCell ref="C192:E192"/>
    <mergeCell ref="F192:S192"/>
    <mergeCell ref="T192:V192"/>
    <mergeCell ref="W192:Y192"/>
    <mergeCell ref="A189:B189"/>
    <mergeCell ref="C189:E189"/>
    <mergeCell ref="F189:S189"/>
    <mergeCell ref="T189:V189"/>
    <mergeCell ref="W189:Y189"/>
    <mergeCell ref="A190:B190"/>
    <mergeCell ref="C190:E190"/>
    <mergeCell ref="F190:S190"/>
    <mergeCell ref="T190:V190"/>
    <mergeCell ref="W190:Y190"/>
    <mergeCell ref="A187:B187"/>
    <mergeCell ref="C187:E187"/>
    <mergeCell ref="F187:S187"/>
    <mergeCell ref="T187:V187"/>
    <mergeCell ref="W187:Y187"/>
    <mergeCell ref="A188:B188"/>
    <mergeCell ref="C188:E188"/>
    <mergeCell ref="F188:S188"/>
    <mergeCell ref="T188:V188"/>
    <mergeCell ref="W188:Y188"/>
    <mergeCell ref="A185:B185"/>
    <mergeCell ref="C185:E185"/>
    <mergeCell ref="F185:S185"/>
    <mergeCell ref="T185:V185"/>
    <mergeCell ref="W185:Y185"/>
    <mergeCell ref="A186:B186"/>
    <mergeCell ref="C186:E186"/>
    <mergeCell ref="F186:S186"/>
    <mergeCell ref="T186:V186"/>
    <mergeCell ref="W186:Y186"/>
    <mergeCell ref="A183:B183"/>
    <mergeCell ref="C183:E183"/>
    <mergeCell ref="F183:S183"/>
    <mergeCell ref="T183:V183"/>
    <mergeCell ref="W183:Y183"/>
    <mergeCell ref="A184:B184"/>
    <mergeCell ref="C184:E184"/>
    <mergeCell ref="F184:S184"/>
    <mergeCell ref="T184:V184"/>
    <mergeCell ref="W184:Y184"/>
    <mergeCell ref="A181:B181"/>
    <mergeCell ref="C181:E181"/>
    <mergeCell ref="F181:S181"/>
    <mergeCell ref="T181:V181"/>
    <mergeCell ref="W181:Y181"/>
    <mergeCell ref="A182:B182"/>
    <mergeCell ref="C182:E182"/>
    <mergeCell ref="F182:S182"/>
    <mergeCell ref="T182:V182"/>
    <mergeCell ref="W182:Y182"/>
    <mergeCell ref="A179:B179"/>
    <mergeCell ref="C179:E179"/>
    <mergeCell ref="F179:S179"/>
    <mergeCell ref="T179:V179"/>
    <mergeCell ref="W179:Y179"/>
    <mergeCell ref="A180:B180"/>
    <mergeCell ref="C180:E180"/>
    <mergeCell ref="F180:S180"/>
    <mergeCell ref="T180:V180"/>
    <mergeCell ref="W180:Y180"/>
    <mergeCell ref="J175:T175"/>
    <mergeCell ref="U175:V175"/>
    <mergeCell ref="W175:Y175"/>
    <mergeCell ref="J176:T176"/>
    <mergeCell ref="U176:V176"/>
    <mergeCell ref="W176:Y176"/>
    <mergeCell ref="A178:B178"/>
    <mergeCell ref="C178:E178"/>
    <mergeCell ref="F178:S178"/>
    <mergeCell ref="T178:V178"/>
    <mergeCell ref="W178:Y178"/>
    <mergeCell ref="A168:B168"/>
    <mergeCell ref="C168:E168"/>
    <mergeCell ref="F168:S168"/>
    <mergeCell ref="T168:V168"/>
    <mergeCell ref="W168:Y168"/>
    <mergeCell ref="A169:R169"/>
    <mergeCell ref="S169:Y173"/>
    <mergeCell ref="A171:R171"/>
    <mergeCell ref="A172:R172"/>
    <mergeCell ref="A173:R173"/>
    <mergeCell ref="A166:B166"/>
    <mergeCell ref="C166:E166"/>
    <mergeCell ref="F166:S166"/>
    <mergeCell ref="T166:V166"/>
    <mergeCell ref="W166:Y166"/>
    <mergeCell ref="A167:B167"/>
    <mergeCell ref="C167:E167"/>
    <mergeCell ref="F167:S167"/>
    <mergeCell ref="T167:V167"/>
    <mergeCell ref="W167:Y167"/>
    <mergeCell ref="A164:B164"/>
    <mergeCell ref="C164:E164"/>
    <mergeCell ref="F164:S164"/>
    <mergeCell ref="T164:V164"/>
    <mergeCell ref="W164:Y164"/>
    <mergeCell ref="A165:B165"/>
    <mergeCell ref="C165:E165"/>
    <mergeCell ref="F165:S165"/>
    <mergeCell ref="T165:V165"/>
    <mergeCell ref="W165:Y165"/>
    <mergeCell ref="A162:B162"/>
    <mergeCell ref="C162:E162"/>
    <mergeCell ref="F162:S162"/>
    <mergeCell ref="T162:V162"/>
    <mergeCell ref="W162:Y162"/>
    <mergeCell ref="A163:B163"/>
    <mergeCell ref="C163:E163"/>
    <mergeCell ref="F163:S163"/>
    <mergeCell ref="T163:V163"/>
    <mergeCell ref="W163:Y163"/>
    <mergeCell ref="A160:B160"/>
    <mergeCell ref="C160:E160"/>
    <mergeCell ref="F160:S160"/>
    <mergeCell ref="T160:V160"/>
    <mergeCell ref="W160:Y160"/>
    <mergeCell ref="A161:B161"/>
    <mergeCell ref="C161:E161"/>
    <mergeCell ref="F161:S161"/>
    <mergeCell ref="T161:V161"/>
    <mergeCell ref="W161:Y161"/>
    <mergeCell ref="A158:B158"/>
    <mergeCell ref="C158:E158"/>
    <mergeCell ref="F158:S158"/>
    <mergeCell ref="T158:V158"/>
    <mergeCell ref="W158:Y158"/>
    <mergeCell ref="A159:B159"/>
    <mergeCell ref="C159:E159"/>
    <mergeCell ref="F159:S159"/>
    <mergeCell ref="T159:V159"/>
    <mergeCell ref="W159:Y159"/>
    <mergeCell ref="A156:B156"/>
    <mergeCell ref="C156:E156"/>
    <mergeCell ref="F156:S156"/>
    <mergeCell ref="T156:V156"/>
    <mergeCell ref="W156:Y156"/>
    <mergeCell ref="A157:B157"/>
    <mergeCell ref="C157:E157"/>
    <mergeCell ref="F157:S157"/>
    <mergeCell ref="T157:V157"/>
    <mergeCell ref="W157:Y157"/>
    <mergeCell ref="A154:B154"/>
    <mergeCell ref="C154:E154"/>
    <mergeCell ref="F154:S154"/>
    <mergeCell ref="T154:V154"/>
    <mergeCell ref="W154:Y154"/>
    <mergeCell ref="A155:B155"/>
    <mergeCell ref="C155:E155"/>
    <mergeCell ref="F155:S155"/>
    <mergeCell ref="T155:V155"/>
    <mergeCell ref="W155:Y155"/>
    <mergeCell ref="A152:B152"/>
    <mergeCell ref="C152:E152"/>
    <mergeCell ref="F152:S152"/>
    <mergeCell ref="T152:V152"/>
    <mergeCell ref="W152:Y152"/>
    <mergeCell ref="A153:B153"/>
    <mergeCell ref="C153:E153"/>
    <mergeCell ref="F153:S153"/>
    <mergeCell ref="T153:V153"/>
    <mergeCell ref="W153:Y153"/>
    <mergeCell ref="A150:B150"/>
    <mergeCell ref="C150:E150"/>
    <mergeCell ref="F150:S150"/>
    <mergeCell ref="T150:V150"/>
    <mergeCell ref="W150:Y150"/>
    <mergeCell ref="A151:B151"/>
    <mergeCell ref="C151:E151"/>
    <mergeCell ref="F151:S151"/>
    <mergeCell ref="T151:V151"/>
    <mergeCell ref="W151:Y151"/>
    <mergeCell ref="A148:B148"/>
    <mergeCell ref="C148:E148"/>
    <mergeCell ref="F148:S148"/>
    <mergeCell ref="T148:V148"/>
    <mergeCell ref="W148:Y148"/>
    <mergeCell ref="A149:B149"/>
    <mergeCell ref="C149:E149"/>
    <mergeCell ref="F149:S149"/>
    <mergeCell ref="T149:V149"/>
    <mergeCell ref="W149:Y149"/>
    <mergeCell ref="A146:B146"/>
    <mergeCell ref="C146:E146"/>
    <mergeCell ref="F146:S146"/>
    <mergeCell ref="T146:V146"/>
    <mergeCell ref="W146:Y146"/>
    <mergeCell ref="A147:B147"/>
    <mergeCell ref="C147:E147"/>
    <mergeCell ref="F147:S147"/>
    <mergeCell ref="T147:V147"/>
    <mergeCell ref="W147:Y147"/>
    <mergeCell ref="A144:B144"/>
    <mergeCell ref="C144:E144"/>
    <mergeCell ref="F144:S144"/>
    <mergeCell ref="T144:V144"/>
    <mergeCell ref="W144:Y144"/>
    <mergeCell ref="A145:B145"/>
    <mergeCell ref="C145:E145"/>
    <mergeCell ref="F145:S145"/>
    <mergeCell ref="T145:V145"/>
    <mergeCell ref="W145:Y145"/>
    <mergeCell ref="A142:B142"/>
    <mergeCell ref="C142:E142"/>
    <mergeCell ref="F142:S142"/>
    <mergeCell ref="T142:V142"/>
    <mergeCell ref="W142:Y142"/>
    <mergeCell ref="A143:B143"/>
    <mergeCell ref="C143:E143"/>
    <mergeCell ref="F143:S143"/>
    <mergeCell ref="T143:V143"/>
    <mergeCell ref="W143:Y143"/>
    <mergeCell ref="A140:B140"/>
    <mergeCell ref="C140:E140"/>
    <mergeCell ref="F140:S140"/>
    <mergeCell ref="T140:V140"/>
    <mergeCell ref="W140:Y140"/>
    <mergeCell ref="A141:B141"/>
    <mergeCell ref="C141:E141"/>
    <mergeCell ref="F141:S141"/>
    <mergeCell ref="T141:V141"/>
    <mergeCell ref="W141:Y141"/>
    <mergeCell ref="A138:B138"/>
    <mergeCell ref="C138:E138"/>
    <mergeCell ref="F138:S138"/>
    <mergeCell ref="T138:V138"/>
    <mergeCell ref="W138:Y138"/>
    <mergeCell ref="A139:B139"/>
    <mergeCell ref="C139:E139"/>
    <mergeCell ref="F139:S139"/>
    <mergeCell ref="T139:V139"/>
    <mergeCell ref="W139:Y139"/>
    <mergeCell ref="A136:B136"/>
    <mergeCell ref="C136:E136"/>
    <mergeCell ref="F136:S136"/>
    <mergeCell ref="T136:V136"/>
    <mergeCell ref="W136:Y136"/>
    <mergeCell ref="A137:B137"/>
    <mergeCell ref="C137:E137"/>
    <mergeCell ref="F137:S137"/>
    <mergeCell ref="T137:V137"/>
    <mergeCell ref="W137:Y137"/>
    <mergeCell ref="A134:B134"/>
    <mergeCell ref="C134:E134"/>
    <mergeCell ref="F134:S134"/>
    <mergeCell ref="T134:V134"/>
    <mergeCell ref="W134:Y134"/>
    <mergeCell ref="A135:B135"/>
    <mergeCell ref="C135:E135"/>
    <mergeCell ref="F135:S135"/>
    <mergeCell ref="T135:V135"/>
    <mergeCell ref="W135:Y135"/>
    <mergeCell ref="A132:B132"/>
    <mergeCell ref="C132:E132"/>
    <mergeCell ref="F132:S132"/>
    <mergeCell ref="T132:V132"/>
    <mergeCell ref="W132:Y132"/>
    <mergeCell ref="A133:B133"/>
    <mergeCell ref="C133:E133"/>
    <mergeCell ref="F133:S133"/>
    <mergeCell ref="T133:V133"/>
    <mergeCell ref="W133:Y133"/>
    <mergeCell ref="A130:B130"/>
    <mergeCell ref="C130:E130"/>
    <mergeCell ref="F130:S130"/>
    <mergeCell ref="T130:V130"/>
    <mergeCell ref="W130:Y130"/>
    <mergeCell ref="A131:B131"/>
    <mergeCell ref="C131:E131"/>
    <mergeCell ref="F131:S131"/>
    <mergeCell ref="T131:V131"/>
    <mergeCell ref="W131:Y131"/>
    <mergeCell ref="A128:B128"/>
    <mergeCell ref="C128:E128"/>
    <mergeCell ref="F128:S128"/>
    <mergeCell ref="T128:V128"/>
    <mergeCell ref="W128:Y128"/>
    <mergeCell ref="A129:B129"/>
    <mergeCell ref="C129:E129"/>
    <mergeCell ref="F129:S129"/>
    <mergeCell ref="T129:V129"/>
    <mergeCell ref="W129:Y129"/>
    <mergeCell ref="A126:B126"/>
    <mergeCell ref="C126:E126"/>
    <mergeCell ref="F126:S126"/>
    <mergeCell ref="T126:V126"/>
    <mergeCell ref="W126:Y126"/>
    <mergeCell ref="A127:B127"/>
    <mergeCell ref="C127:E127"/>
    <mergeCell ref="F127:S127"/>
    <mergeCell ref="T127:V127"/>
    <mergeCell ref="W127:Y127"/>
    <mergeCell ref="A124:B124"/>
    <mergeCell ref="C124:E124"/>
    <mergeCell ref="F124:S124"/>
    <mergeCell ref="T124:V124"/>
    <mergeCell ref="W124:Y124"/>
    <mergeCell ref="A125:B125"/>
    <mergeCell ref="C125:E125"/>
    <mergeCell ref="F125:S125"/>
    <mergeCell ref="T125:V125"/>
    <mergeCell ref="W125:Y125"/>
    <mergeCell ref="J120:T120"/>
    <mergeCell ref="U120:V120"/>
    <mergeCell ref="W120:Y120"/>
    <mergeCell ref="A122:B122"/>
    <mergeCell ref="C122:E122"/>
    <mergeCell ref="F122:S122"/>
    <mergeCell ref="T122:V122"/>
    <mergeCell ref="W122:Y122"/>
    <mergeCell ref="A123:B123"/>
    <mergeCell ref="C123:E123"/>
    <mergeCell ref="F123:S123"/>
    <mergeCell ref="T123:V123"/>
    <mergeCell ref="W123:Y123"/>
    <mergeCell ref="A117:R117"/>
    <mergeCell ref="J119:T119"/>
    <mergeCell ref="U119:V119"/>
    <mergeCell ref="W119:Y119"/>
    <mergeCell ref="A1:R1"/>
    <mergeCell ref="A3:R3"/>
    <mergeCell ref="A4:R4"/>
    <mergeCell ref="A5:R5"/>
    <mergeCell ref="W7:Y7"/>
    <mergeCell ref="U7:V7"/>
    <mergeCell ref="W10:Y10"/>
    <mergeCell ref="T10:V10"/>
    <mergeCell ref="C10:E10"/>
    <mergeCell ref="A10:B10"/>
    <mergeCell ref="F10:S10"/>
    <mergeCell ref="J7:T7"/>
    <mergeCell ref="J8:T8"/>
    <mergeCell ref="U8:V8"/>
    <mergeCell ref="W8:Y8"/>
    <mergeCell ref="T11:V11"/>
    <mergeCell ref="W11:Y11"/>
    <mergeCell ref="F11:S11"/>
    <mergeCell ref="C11:E11"/>
    <mergeCell ref="A11:B11"/>
    <mergeCell ref="A12:B12"/>
    <mergeCell ref="C12:E12"/>
    <mergeCell ref="F12:S12"/>
    <mergeCell ref="T12:V12"/>
    <mergeCell ref="W12:Y12"/>
    <mergeCell ref="A13:B13"/>
    <mergeCell ref="C13:E13"/>
    <mergeCell ref="F13:S13"/>
    <mergeCell ref="T13:V13"/>
    <mergeCell ref="W13:Y13"/>
    <mergeCell ref="A14:B14"/>
    <mergeCell ref="C14:E14"/>
    <mergeCell ref="F14:S14"/>
    <mergeCell ref="T14:V14"/>
    <mergeCell ref="W14:Y14"/>
    <mergeCell ref="A15:B15"/>
    <mergeCell ref="C15:E15"/>
    <mergeCell ref="F15:S15"/>
    <mergeCell ref="T15:V15"/>
    <mergeCell ref="W15:Y15"/>
    <mergeCell ref="A16:B16"/>
    <mergeCell ref="C16:E16"/>
    <mergeCell ref="F16:S16"/>
    <mergeCell ref="T16:V16"/>
    <mergeCell ref="W16:Y16"/>
    <mergeCell ref="A17:B17"/>
    <mergeCell ref="C17:E17"/>
    <mergeCell ref="F17:S17"/>
    <mergeCell ref="T17:V17"/>
    <mergeCell ref="W17:Y17"/>
    <mergeCell ref="A18:B18"/>
    <mergeCell ref="C18:E18"/>
    <mergeCell ref="F18:S18"/>
    <mergeCell ref="T18:V18"/>
    <mergeCell ref="W18:Y18"/>
    <mergeCell ref="A19:B19"/>
    <mergeCell ref="C19:E19"/>
    <mergeCell ref="F19:S19"/>
    <mergeCell ref="T19:V19"/>
    <mergeCell ref="W19:Y19"/>
    <mergeCell ref="A20:B20"/>
    <mergeCell ref="C20:E20"/>
    <mergeCell ref="F20:S20"/>
    <mergeCell ref="T20:V20"/>
    <mergeCell ref="W20:Y20"/>
    <mergeCell ref="A21:B21"/>
    <mergeCell ref="C21:E21"/>
    <mergeCell ref="F21:S21"/>
    <mergeCell ref="T21:V21"/>
    <mergeCell ref="W21:Y21"/>
    <mergeCell ref="A22:B22"/>
    <mergeCell ref="C22:E22"/>
    <mergeCell ref="F22:S22"/>
    <mergeCell ref="T22:V22"/>
    <mergeCell ref="W22:Y22"/>
    <mergeCell ref="A23:B23"/>
    <mergeCell ref="C23:E23"/>
    <mergeCell ref="F23:S23"/>
    <mergeCell ref="T23:V23"/>
    <mergeCell ref="W23:Y23"/>
    <mergeCell ref="A24:B24"/>
    <mergeCell ref="C24:E24"/>
    <mergeCell ref="F24:S24"/>
    <mergeCell ref="T24:V24"/>
    <mergeCell ref="W24:Y24"/>
    <mergeCell ref="A25:B25"/>
    <mergeCell ref="C25:E25"/>
    <mergeCell ref="F25:S25"/>
    <mergeCell ref="T25:V25"/>
    <mergeCell ref="W25:Y25"/>
    <mergeCell ref="A26:B26"/>
    <mergeCell ref="C26:E26"/>
    <mergeCell ref="F26:S26"/>
    <mergeCell ref="T26:V26"/>
    <mergeCell ref="W26:Y26"/>
    <mergeCell ref="A27:B27"/>
    <mergeCell ref="C27:E27"/>
    <mergeCell ref="F27:S27"/>
    <mergeCell ref="T27:V27"/>
    <mergeCell ref="W27:Y27"/>
    <mergeCell ref="A28:B28"/>
    <mergeCell ref="C28:E28"/>
    <mergeCell ref="F28:S28"/>
    <mergeCell ref="T28:V28"/>
    <mergeCell ref="W28:Y28"/>
    <mergeCell ref="A29:B29"/>
    <mergeCell ref="C29:E29"/>
    <mergeCell ref="F29:S29"/>
    <mergeCell ref="T29:V29"/>
    <mergeCell ref="W29:Y29"/>
    <mergeCell ref="A30:B30"/>
    <mergeCell ref="C30:E30"/>
    <mergeCell ref="F30:S30"/>
    <mergeCell ref="T30:V30"/>
    <mergeCell ref="W30:Y30"/>
    <mergeCell ref="A31:B31"/>
    <mergeCell ref="C31:E31"/>
    <mergeCell ref="F31:S31"/>
    <mergeCell ref="T31:V31"/>
    <mergeCell ref="W31:Y31"/>
    <mergeCell ref="A32:B32"/>
    <mergeCell ref="C32:E32"/>
    <mergeCell ref="F32:S32"/>
    <mergeCell ref="T32:V32"/>
    <mergeCell ref="W32:Y32"/>
    <mergeCell ref="A33:B33"/>
    <mergeCell ref="C33:E33"/>
    <mergeCell ref="F33:S33"/>
    <mergeCell ref="T33:V33"/>
    <mergeCell ref="W33:Y33"/>
    <mergeCell ref="A34:B34"/>
    <mergeCell ref="C34:E34"/>
    <mergeCell ref="F34:S34"/>
    <mergeCell ref="T34:V34"/>
    <mergeCell ref="W34:Y34"/>
    <mergeCell ref="A35:B35"/>
    <mergeCell ref="C35:E35"/>
    <mergeCell ref="F35:S35"/>
    <mergeCell ref="T35:V35"/>
    <mergeCell ref="W35:Y35"/>
    <mergeCell ref="A36:B36"/>
    <mergeCell ref="C36:E36"/>
    <mergeCell ref="F36:S36"/>
    <mergeCell ref="T36:V36"/>
    <mergeCell ref="W36:Y36"/>
    <mergeCell ref="A37:B37"/>
    <mergeCell ref="C37:E37"/>
    <mergeCell ref="F37:S37"/>
    <mergeCell ref="T37:V37"/>
    <mergeCell ref="W37:Y37"/>
    <mergeCell ref="A38:B38"/>
    <mergeCell ref="C38:E38"/>
    <mergeCell ref="F38:S38"/>
    <mergeCell ref="T38:V38"/>
    <mergeCell ref="W38:Y38"/>
    <mergeCell ref="A39:B39"/>
    <mergeCell ref="C39:E39"/>
    <mergeCell ref="F39:S39"/>
    <mergeCell ref="T39:V39"/>
    <mergeCell ref="W39:Y39"/>
    <mergeCell ref="A40:B40"/>
    <mergeCell ref="C40:E40"/>
    <mergeCell ref="F40:S40"/>
    <mergeCell ref="T40:V40"/>
    <mergeCell ref="W40:Y40"/>
    <mergeCell ref="A41:B41"/>
    <mergeCell ref="C41:E41"/>
    <mergeCell ref="F41:S41"/>
    <mergeCell ref="T41:V41"/>
    <mergeCell ref="W41:Y41"/>
    <mergeCell ref="A42:B42"/>
    <mergeCell ref="C42:E42"/>
    <mergeCell ref="F42:S42"/>
    <mergeCell ref="T42:V42"/>
    <mergeCell ref="W42:Y42"/>
    <mergeCell ref="A43:B43"/>
    <mergeCell ref="C43:E43"/>
    <mergeCell ref="F43:S43"/>
    <mergeCell ref="T43:V43"/>
    <mergeCell ref="W43:Y43"/>
    <mergeCell ref="A44:B44"/>
    <mergeCell ref="C44:E44"/>
    <mergeCell ref="F44:S44"/>
    <mergeCell ref="T44:V44"/>
    <mergeCell ref="W44:Y44"/>
    <mergeCell ref="A45:B45"/>
    <mergeCell ref="C45:E45"/>
    <mergeCell ref="F45:S45"/>
    <mergeCell ref="T45:V45"/>
    <mergeCell ref="W45:Y45"/>
    <mergeCell ref="A46:B46"/>
    <mergeCell ref="C46:E46"/>
    <mergeCell ref="F46:S46"/>
    <mergeCell ref="T46:V46"/>
    <mergeCell ref="W46:Y46"/>
    <mergeCell ref="A47:B47"/>
    <mergeCell ref="C47:E47"/>
    <mergeCell ref="F47:S47"/>
    <mergeCell ref="T47:V47"/>
    <mergeCell ref="W47:Y47"/>
    <mergeCell ref="A48:B48"/>
    <mergeCell ref="C48:E48"/>
    <mergeCell ref="F48:S48"/>
    <mergeCell ref="T48:V48"/>
    <mergeCell ref="W48:Y48"/>
    <mergeCell ref="A60:R60"/>
    <mergeCell ref="A61:R61"/>
    <mergeCell ref="A49:B49"/>
    <mergeCell ref="C49:E49"/>
    <mergeCell ref="F49:S49"/>
    <mergeCell ref="T49:V49"/>
    <mergeCell ref="W49:Y49"/>
    <mergeCell ref="A50:B50"/>
    <mergeCell ref="C50:E50"/>
    <mergeCell ref="F50:S50"/>
    <mergeCell ref="T50:V50"/>
    <mergeCell ref="W50:Y50"/>
    <mergeCell ref="A51:B51"/>
    <mergeCell ref="C51:E51"/>
    <mergeCell ref="F51:S51"/>
    <mergeCell ref="T51:V51"/>
    <mergeCell ref="W51:Y51"/>
    <mergeCell ref="A52:B52"/>
    <mergeCell ref="C52:E52"/>
    <mergeCell ref="F52:S52"/>
    <mergeCell ref="T52:V52"/>
    <mergeCell ref="W52:Y52"/>
    <mergeCell ref="W71:Y71"/>
    <mergeCell ref="A72:B72"/>
    <mergeCell ref="C72:E72"/>
    <mergeCell ref="A53:B53"/>
    <mergeCell ref="C53:E53"/>
    <mergeCell ref="F53:S53"/>
    <mergeCell ref="T53:V53"/>
    <mergeCell ref="W53:Y53"/>
    <mergeCell ref="A54:B54"/>
    <mergeCell ref="C54:E54"/>
    <mergeCell ref="F54:S54"/>
    <mergeCell ref="T54:V54"/>
    <mergeCell ref="W54:Y54"/>
    <mergeCell ref="A66:B66"/>
    <mergeCell ref="C66:E66"/>
    <mergeCell ref="F66:S66"/>
    <mergeCell ref="T66:V66"/>
    <mergeCell ref="W66:Y66"/>
    <mergeCell ref="W63:Y63"/>
    <mergeCell ref="W64:Y64"/>
    <mergeCell ref="A55:B55"/>
    <mergeCell ref="C55:E55"/>
    <mergeCell ref="F55:S55"/>
    <mergeCell ref="T55:V55"/>
    <mergeCell ref="W55:Y55"/>
    <mergeCell ref="A56:B56"/>
    <mergeCell ref="C56:E56"/>
    <mergeCell ref="F56:S56"/>
    <mergeCell ref="T56:V56"/>
    <mergeCell ref="W56:Y56"/>
    <mergeCell ref="A57:R57"/>
    <mergeCell ref="A59:R59"/>
    <mergeCell ref="A75:B75"/>
    <mergeCell ref="C75:E75"/>
    <mergeCell ref="F75:S75"/>
    <mergeCell ref="A74:B74"/>
    <mergeCell ref="C74:E74"/>
    <mergeCell ref="F74:S74"/>
    <mergeCell ref="T74:V74"/>
    <mergeCell ref="W74:Y74"/>
    <mergeCell ref="A67:B67"/>
    <mergeCell ref="C67:E67"/>
    <mergeCell ref="F67:S67"/>
    <mergeCell ref="T67:V67"/>
    <mergeCell ref="W67:Y67"/>
    <mergeCell ref="A68:B68"/>
    <mergeCell ref="C68:E68"/>
    <mergeCell ref="F68:S68"/>
    <mergeCell ref="T68:V68"/>
    <mergeCell ref="W68:Y68"/>
    <mergeCell ref="A69:B69"/>
    <mergeCell ref="C69:E69"/>
    <mergeCell ref="F69:S69"/>
    <mergeCell ref="T69:V69"/>
    <mergeCell ref="W69:Y69"/>
    <mergeCell ref="A70:B70"/>
    <mergeCell ref="C70:E70"/>
    <mergeCell ref="F70:S70"/>
    <mergeCell ref="T70:V70"/>
    <mergeCell ref="W70:Y70"/>
    <mergeCell ref="A71:B71"/>
    <mergeCell ref="C71:E71"/>
    <mergeCell ref="F71:S71"/>
    <mergeCell ref="T71:V71"/>
    <mergeCell ref="F72:S72"/>
    <mergeCell ref="W73:Y73"/>
    <mergeCell ref="W81:Y81"/>
    <mergeCell ref="A82:B82"/>
    <mergeCell ref="C82:E82"/>
    <mergeCell ref="F82:S82"/>
    <mergeCell ref="T82:V82"/>
    <mergeCell ref="W82:Y82"/>
    <mergeCell ref="J63:T63"/>
    <mergeCell ref="U63:V63"/>
    <mergeCell ref="J64:T64"/>
    <mergeCell ref="U64:V64"/>
    <mergeCell ref="A81:B81"/>
    <mergeCell ref="C81:E81"/>
    <mergeCell ref="F81:S81"/>
    <mergeCell ref="T81:V81"/>
    <mergeCell ref="A80:B80"/>
    <mergeCell ref="C80:E80"/>
    <mergeCell ref="F80:S80"/>
    <mergeCell ref="T80:V80"/>
    <mergeCell ref="W80:Y80"/>
    <mergeCell ref="T75:V75"/>
    <mergeCell ref="W75:Y75"/>
    <mergeCell ref="A76:B76"/>
    <mergeCell ref="C76:E76"/>
    <mergeCell ref="F76:S76"/>
    <mergeCell ref="T72:V72"/>
    <mergeCell ref="W72:Y72"/>
    <mergeCell ref="T76:V76"/>
    <mergeCell ref="W76:Y76"/>
    <mergeCell ref="A73:B73"/>
    <mergeCell ref="C73:E73"/>
    <mergeCell ref="F73:S73"/>
    <mergeCell ref="T73:V73"/>
    <mergeCell ref="A83:B83"/>
    <mergeCell ref="C83:E83"/>
    <mergeCell ref="F83:S83"/>
    <mergeCell ref="T83:V83"/>
    <mergeCell ref="W83:Y83"/>
    <mergeCell ref="A84:B84"/>
    <mergeCell ref="C84:E84"/>
    <mergeCell ref="F84:S84"/>
    <mergeCell ref="T84:V84"/>
    <mergeCell ref="W84:Y84"/>
    <mergeCell ref="A85:B85"/>
    <mergeCell ref="C85:E85"/>
    <mergeCell ref="F85:S85"/>
    <mergeCell ref="T85:V85"/>
    <mergeCell ref="W85:Y85"/>
    <mergeCell ref="A79:B79"/>
    <mergeCell ref="C79:E79"/>
    <mergeCell ref="F79:S79"/>
    <mergeCell ref="T79:V79"/>
    <mergeCell ref="W79:Y79"/>
    <mergeCell ref="A77:B77"/>
    <mergeCell ref="C77:E77"/>
    <mergeCell ref="F77:S77"/>
    <mergeCell ref="T77:V77"/>
    <mergeCell ref="W77:Y77"/>
    <mergeCell ref="A78:B78"/>
    <mergeCell ref="C78:E78"/>
    <mergeCell ref="F78:S78"/>
    <mergeCell ref="T78:V78"/>
    <mergeCell ref="W78:Y78"/>
    <mergeCell ref="A86:B86"/>
    <mergeCell ref="C86:E86"/>
    <mergeCell ref="F86:S86"/>
    <mergeCell ref="T86:V86"/>
    <mergeCell ref="W86:Y86"/>
    <mergeCell ref="A87:B87"/>
    <mergeCell ref="C87:E87"/>
    <mergeCell ref="F87:S87"/>
    <mergeCell ref="T87:V87"/>
    <mergeCell ref="W87:Y87"/>
    <mergeCell ref="A88:B88"/>
    <mergeCell ref="C88:E88"/>
    <mergeCell ref="F88:S88"/>
    <mergeCell ref="T88:V88"/>
    <mergeCell ref="W88:Y88"/>
    <mergeCell ref="A89:B89"/>
    <mergeCell ref="C89:E89"/>
    <mergeCell ref="F89:S89"/>
    <mergeCell ref="T89:V89"/>
    <mergeCell ref="W89:Y89"/>
    <mergeCell ref="A90:B90"/>
    <mergeCell ref="C90:E90"/>
    <mergeCell ref="F90:S90"/>
    <mergeCell ref="T90:V90"/>
    <mergeCell ref="W90:Y90"/>
    <mergeCell ref="A91:B91"/>
    <mergeCell ref="C91:E91"/>
    <mergeCell ref="F91:S91"/>
    <mergeCell ref="T91:V91"/>
    <mergeCell ref="W91:Y91"/>
    <mergeCell ref="A92:B92"/>
    <mergeCell ref="C92:E92"/>
    <mergeCell ref="F92:S92"/>
    <mergeCell ref="T92:V92"/>
    <mergeCell ref="W92:Y92"/>
    <mergeCell ref="A93:B93"/>
    <mergeCell ref="C93:E93"/>
    <mergeCell ref="F93:S93"/>
    <mergeCell ref="T93:V93"/>
    <mergeCell ref="W93:Y93"/>
    <mergeCell ref="A94:B94"/>
    <mergeCell ref="C94:E94"/>
    <mergeCell ref="F94:S94"/>
    <mergeCell ref="T94:V94"/>
    <mergeCell ref="W94:Y94"/>
    <mergeCell ref="A95:B95"/>
    <mergeCell ref="C95:E95"/>
    <mergeCell ref="F95:S95"/>
    <mergeCell ref="T95:V95"/>
    <mergeCell ref="W95:Y95"/>
    <mergeCell ref="A96:B96"/>
    <mergeCell ref="C96:E96"/>
    <mergeCell ref="F96:S96"/>
    <mergeCell ref="T96:V96"/>
    <mergeCell ref="W96:Y96"/>
    <mergeCell ref="A97:B97"/>
    <mergeCell ref="C97:E97"/>
    <mergeCell ref="F97:S97"/>
    <mergeCell ref="T97:V97"/>
    <mergeCell ref="W97:Y97"/>
    <mergeCell ref="A105:B105"/>
    <mergeCell ref="C105:E105"/>
    <mergeCell ref="F105:S105"/>
    <mergeCell ref="T105:V105"/>
    <mergeCell ref="W105:Y105"/>
    <mergeCell ref="A106:B106"/>
    <mergeCell ref="C106:E106"/>
    <mergeCell ref="A98:B98"/>
    <mergeCell ref="C98:E98"/>
    <mergeCell ref="F98:S98"/>
    <mergeCell ref="T98:V98"/>
    <mergeCell ref="W98:Y98"/>
    <mergeCell ref="A99:B99"/>
    <mergeCell ref="C99:E99"/>
    <mergeCell ref="F99:S99"/>
    <mergeCell ref="T99:V99"/>
    <mergeCell ref="W99:Y99"/>
    <mergeCell ref="A100:B100"/>
    <mergeCell ref="C100:E100"/>
    <mergeCell ref="F100:S100"/>
    <mergeCell ref="T100:V100"/>
    <mergeCell ref="W100:Y100"/>
    <mergeCell ref="A101:B101"/>
    <mergeCell ref="C101:E101"/>
    <mergeCell ref="F101:S101"/>
    <mergeCell ref="T101:V101"/>
    <mergeCell ref="W101:Y101"/>
    <mergeCell ref="A111:B111"/>
    <mergeCell ref="C111:E111"/>
    <mergeCell ref="F111:S111"/>
    <mergeCell ref="T111:V111"/>
    <mergeCell ref="W111:Y111"/>
    <mergeCell ref="A112:B112"/>
    <mergeCell ref="C112:E112"/>
    <mergeCell ref="F112:S112"/>
    <mergeCell ref="T112:V112"/>
    <mergeCell ref="W112:Y112"/>
    <mergeCell ref="A107:B107"/>
    <mergeCell ref="C107:E107"/>
    <mergeCell ref="F107:S107"/>
    <mergeCell ref="T107:V107"/>
    <mergeCell ref="W107:Y107"/>
    <mergeCell ref="A108:B108"/>
    <mergeCell ref="C108:E108"/>
    <mergeCell ref="A109:B109"/>
    <mergeCell ref="C109:E109"/>
    <mergeCell ref="F109:S109"/>
    <mergeCell ref="T109:V109"/>
    <mergeCell ref="W109:Y109"/>
    <mergeCell ref="A110:B110"/>
    <mergeCell ref="C110:E110"/>
    <mergeCell ref="F110:S110"/>
    <mergeCell ref="T110:V110"/>
    <mergeCell ref="W110:Y110"/>
    <mergeCell ref="A113:R113"/>
    <mergeCell ref="S113:Y117"/>
    <mergeCell ref="A115:R115"/>
    <mergeCell ref="A116:R116"/>
    <mergeCell ref="F108:S108"/>
    <mergeCell ref="T108:V108"/>
    <mergeCell ref="W108:Y108"/>
    <mergeCell ref="F106:S106"/>
    <mergeCell ref="T106:V106"/>
    <mergeCell ref="W106:Y106"/>
    <mergeCell ref="A2:Q2"/>
    <mergeCell ref="A58:Q58"/>
    <mergeCell ref="A114:Q114"/>
    <mergeCell ref="A170:Q170"/>
    <mergeCell ref="A226:Q226"/>
    <mergeCell ref="A282:Q282"/>
    <mergeCell ref="A338:Q338"/>
    <mergeCell ref="A102:B102"/>
    <mergeCell ref="C102:E102"/>
    <mergeCell ref="F102:S102"/>
    <mergeCell ref="T102:V102"/>
    <mergeCell ref="W102:Y102"/>
    <mergeCell ref="A103:B103"/>
    <mergeCell ref="C103:E103"/>
    <mergeCell ref="F103:S103"/>
    <mergeCell ref="T103:V103"/>
    <mergeCell ref="W103:Y103"/>
    <mergeCell ref="A104:B104"/>
    <mergeCell ref="C104:E104"/>
    <mergeCell ref="F104:S104"/>
    <mergeCell ref="T104:V104"/>
    <mergeCell ref="W104:Y104"/>
  </mergeCells>
  <pageMargins left="0.70866141732283472" right="0.39370078740157483" top="0.39370078740157483" bottom="0.39370078740157483" header="0.31496062992125984" footer="0.31496062992125984"/>
  <pageSetup paperSize="9" scale="93" fitToHeight="0" orientation="portrait" r:id="rId2"/>
  <headerFooter>
    <oddHeader xml:space="preserve">&amp;C </oddHeader>
    <oddFooter xml:space="preserve">&amp;C </oddFooter>
  </headerFooter>
  <rowBreaks count="11" manualBreakCount="11">
    <brk id="56" max="16383" man="1"/>
    <brk id="112" max="16383" man="1"/>
    <brk id="168" max="16383" man="1"/>
    <brk id="224" max="16383" man="1"/>
    <brk id="280" max="16383" man="1"/>
    <brk id="336" max="16383" man="1"/>
    <brk id="392" max="16383" man="1"/>
    <brk id="448" max="16383" man="1"/>
    <brk id="504" max="16383" man="1"/>
    <brk id="560" max="16383" man="1"/>
    <brk id="616"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O30"/>
  <sheetViews>
    <sheetView workbookViewId="0">
      <selection activeCell="I10" sqref="I10"/>
    </sheetView>
  </sheetViews>
  <sheetFormatPr baseColWidth="10" defaultColWidth="11.33203125" defaultRowHeight="11" x14ac:dyDescent="0.15"/>
  <cols>
    <col min="1" max="1" width="41.83203125" style="5" customWidth="1"/>
    <col min="2" max="13" width="8.6640625" style="5" customWidth="1"/>
    <col min="14" max="14" width="13.6640625" style="5" bestFit="1" customWidth="1"/>
    <col min="15" max="15" width="18.33203125" style="5" bestFit="1" customWidth="1"/>
    <col min="16" max="16384" width="11.33203125" style="5"/>
  </cols>
  <sheetData>
    <row r="2" spans="1:15" x14ac:dyDescent="0.15">
      <c r="A2" s="71" t="s">
        <v>111</v>
      </c>
    </row>
    <row r="3" spans="1:15" x14ac:dyDescent="0.15">
      <c r="A3" s="6"/>
      <c r="B3" s="67">
        <v>1</v>
      </c>
      <c r="C3" s="66">
        <v>2</v>
      </c>
      <c r="D3" s="66">
        <v>3</v>
      </c>
      <c r="E3" s="66">
        <v>4</v>
      </c>
      <c r="F3" s="66">
        <v>5</v>
      </c>
      <c r="G3" s="66">
        <v>6</v>
      </c>
      <c r="H3" s="66">
        <v>7</v>
      </c>
      <c r="I3" s="66">
        <v>8</v>
      </c>
      <c r="J3" s="66">
        <v>9</v>
      </c>
      <c r="K3" s="66">
        <v>10</v>
      </c>
      <c r="L3" s="66" t="s">
        <v>112</v>
      </c>
      <c r="M3" s="66" t="s">
        <v>123</v>
      </c>
      <c r="N3" s="66" t="s">
        <v>122</v>
      </c>
      <c r="O3" s="66" t="s">
        <v>124</v>
      </c>
    </row>
    <row r="4" spans="1:15" x14ac:dyDescent="0.15">
      <c r="A4" s="69" t="s">
        <v>134</v>
      </c>
      <c r="B4" s="68">
        <v>0</v>
      </c>
      <c r="C4" s="68">
        <v>0</v>
      </c>
      <c r="D4" s="68">
        <v>0</v>
      </c>
      <c r="E4" s="68">
        <v>0</v>
      </c>
      <c r="F4" s="68">
        <v>0</v>
      </c>
      <c r="G4" s="68">
        <v>0</v>
      </c>
      <c r="H4" s="68">
        <v>110</v>
      </c>
      <c r="I4" s="68">
        <v>120</v>
      </c>
      <c r="J4" s="68">
        <v>120</v>
      </c>
      <c r="K4" s="68">
        <v>0</v>
      </c>
      <c r="L4" s="68">
        <v>15</v>
      </c>
      <c r="M4" s="68">
        <v>15</v>
      </c>
      <c r="N4" s="68">
        <v>0</v>
      </c>
      <c r="O4" s="68">
        <v>0</v>
      </c>
    </row>
    <row r="5" spans="1:15" x14ac:dyDescent="0.15">
      <c r="A5" s="69" t="s">
        <v>135</v>
      </c>
      <c r="B5" s="68">
        <v>0</v>
      </c>
      <c r="C5" s="68">
        <v>0</v>
      </c>
      <c r="D5" s="68">
        <v>0</v>
      </c>
      <c r="E5" s="68">
        <v>0</v>
      </c>
      <c r="F5" s="68">
        <v>0</v>
      </c>
      <c r="G5" s="68">
        <v>0</v>
      </c>
      <c r="H5" s="68">
        <v>110</v>
      </c>
      <c r="I5" s="68">
        <v>120</v>
      </c>
      <c r="J5" s="68">
        <v>120</v>
      </c>
      <c r="K5" s="68">
        <v>0</v>
      </c>
      <c r="L5" s="68">
        <v>15</v>
      </c>
      <c r="M5" s="68">
        <v>15</v>
      </c>
      <c r="N5" s="68">
        <v>0</v>
      </c>
      <c r="O5" s="68">
        <v>0</v>
      </c>
    </row>
    <row r="6" spans="1:15" x14ac:dyDescent="0.15">
      <c r="A6" s="69" t="s">
        <v>155</v>
      </c>
      <c r="B6" s="68">
        <v>0</v>
      </c>
      <c r="C6" s="68">
        <v>0</v>
      </c>
      <c r="D6" s="68">
        <v>0</v>
      </c>
      <c r="E6" s="68">
        <v>0</v>
      </c>
      <c r="F6" s="68">
        <v>0</v>
      </c>
      <c r="G6" s="68">
        <v>0</v>
      </c>
      <c r="H6" s="68">
        <v>110</v>
      </c>
      <c r="I6" s="68">
        <v>120</v>
      </c>
      <c r="J6" s="68">
        <v>120</v>
      </c>
      <c r="K6" s="68">
        <v>0</v>
      </c>
      <c r="L6" s="68">
        <v>0</v>
      </c>
      <c r="M6" s="68">
        <v>0</v>
      </c>
      <c r="N6" s="68">
        <v>0</v>
      </c>
      <c r="O6" s="68">
        <v>0</v>
      </c>
    </row>
    <row r="7" spans="1:15" x14ac:dyDescent="0.15">
      <c r="A7" s="69" t="s">
        <v>156</v>
      </c>
      <c r="B7" s="68">
        <v>0</v>
      </c>
      <c r="C7" s="68">
        <v>0</v>
      </c>
      <c r="D7" s="68">
        <v>0</v>
      </c>
      <c r="E7" s="68">
        <v>0</v>
      </c>
      <c r="F7" s="68">
        <v>0</v>
      </c>
      <c r="G7" s="68">
        <v>0</v>
      </c>
      <c r="H7" s="68">
        <v>110</v>
      </c>
      <c r="I7" s="68">
        <v>120</v>
      </c>
      <c r="J7" s="68">
        <v>120</v>
      </c>
      <c r="K7" s="68">
        <v>0</v>
      </c>
      <c r="L7" s="68">
        <v>0</v>
      </c>
      <c r="M7" s="68">
        <v>0</v>
      </c>
      <c r="N7" s="68">
        <v>0</v>
      </c>
      <c r="O7" s="68">
        <v>0</v>
      </c>
    </row>
    <row r="8" spans="1:15" x14ac:dyDescent="0.15">
      <c r="A8" s="69" t="s">
        <v>154</v>
      </c>
      <c r="B8" s="68">
        <f>Stammdaten!L31</f>
        <v>0</v>
      </c>
      <c r="C8" s="68">
        <v>20</v>
      </c>
      <c r="D8" s="68">
        <v>0</v>
      </c>
      <c r="E8" s="68">
        <v>0</v>
      </c>
      <c r="F8" s="68">
        <v>0</v>
      </c>
      <c r="G8" s="68">
        <v>0</v>
      </c>
      <c r="H8" s="68">
        <v>0</v>
      </c>
      <c r="I8" s="68">
        <v>0</v>
      </c>
      <c r="J8" s="68">
        <v>0</v>
      </c>
      <c r="K8" s="68">
        <v>0</v>
      </c>
      <c r="L8" s="68">
        <v>0</v>
      </c>
      <c r="M8" s="68">
        <v>0</v>
      </c>
      <c r="N8" s="68">
        <v>0</v>
      </c>
      <c r="O8" s="68">
        <v>0</v>
      </c>
    </row>
    <row r="9" spans="1:15" x14ac:dyDescent="0.15">
      <c r="A9" s="77" t="s">
        <v>153</v>
      </c>
      <c r="B9" s="68">
        <v>0</v>
      </c>
      <c r="C9" s="68">
        <v>0</v>
      </c>
      <c r="D9" s="68">
        <v>0</v>
      </c>
      <c r="E9" s="68">
        <v>70</v>
      </c>
      <c r="F9" s="68">
        <v>0</v>
      </c>
      <c r="G9" s="68">
        <v>0</v>
      </c>
      <c r="H9" s="68">
        <v>0</v>
      </c>
      <c r="I9" s="68">
        <v>0</v>
      </c>
      <c r="J9" s="68">
        <v>0</v>
      </c>
      <c r="K9" s="68">
        <v>0</v>
      </c>
      <c r="L9" s="68">
        <v>0</v>
      </c>
      <c r="M9" s="68">
        <v>0</v>
      </c>
      <c r="N9" s="68"/>
      <c r="O9" s="68">
        <v>5</v>
      </c>
    </row>
    <row r="10" spans="1:15" x14ac:dyDescent="0.15">
      <c r="A10" s="69" t="s">
        <v>136</v>
      </c>
      <c r="B10" s="68">
        <v>0</v>
      </c>
      <c r="C10" s="68">
        <v>20</v>
      </c>
      <c r="D10" s="68">
        <v>0</v>
      </c>
      <c r="E10" s="68">
        <v>0</v>
      </c>
      <c r="F10" s="68">
        <v>0</v>
      </c>
      <c r="G10" s="68">
        <v>0</v>
      </c>
      <c r="H10" s="68">
        <v>0</v>
      </c>
      <c r="I10" s="68">
        <v>0</v>
      </c>
      <c r="J10" s="68">
        <v>0</v>
      </c>
      <c r="K10" s="68">
        <v>0</v>
      </c>
      <c r="L10" s="68">
        <v>0</v>
      </c>
      <c r="M10" s="68">
        <v>0</v>
      </c>
      <c r="N10" s="68">
        <v>0</v>
      </c>
      <c r="O10" s="68">
        <v>0</v>
      </c>
    </row>
    <row r="11" spans="1:15" x14ac:dyDescent="0.15">
      <c r="A11" s="69" t="s">
        <v>133</v>
      </c>
      <c r="B11" s="68">
        <v>0</v>
      </c>
      <c r="C11" s="68">
        <v>20</v>
      </c>
      <c r="D11" s="68">
        <v>0</v>
      </c>
      <c r="E11" s="68">
        <v>0</v>
      </c>
      <c r="F11" s="68">
        <v>0</v>
      </c>
      <c r="G11" s="68">
        <v>0</v>
      </c>
      <c r="H11" s="68">
        <v>0</v>
      </c>
      <c r="I11" s="68">
        <v>0</v>
      </c>
      <c r="J11" s="68">
        <v>0</v>
      </c>
      <c r="K11" s="68">
        <v>0</v>
      </c>
      <c r="L11" s="68">
        <v>0</v>
      </c>
      <c r="M11" s="68">
        <v>0</v>
      </c>
      <c r="N11" s="68">
        <v>0</v>
      </c>
      <c r="O11" s="68">
        <v>0</v>
      </c>
    </row>
    <row r="12" spans="1:15" x14ac:dyDescent="0.15">
      <c r="A12" s="69" t="s">
        <v>132</v>
      </c>
      <c r="B12" s="68">
        <v>0</v>
      </c>
      <c r="C12" s="68">
        <v>0</v>
      </c>
      <c r="D12" s="68">
        <v>0</v>
      </c>
      <c r="E12" s="68">
        <v>0</v>
      </c>
      <c r="F12" s="68">
        <v>0</v>
      </c>
      <c r="G12" s="68">
        <v>0</v>
      </c>
      <c r="H12" s="68">
        <v>0</v>
      </c>
      <c r="I12" s="68">
        <v>0</v>
      </c>
      <c r="J12" s="68">
        <v>0</v>
      </c>
      <c r="K12" s="68">
        <v>0</v>
      </c>
      <c r="L12" s="68">
        <v>0</v>
      </c>
      <c r="M12" s="68">
        <v>0</v>
      </c>
      <c r="N12" s="68">
        <v>0</v>
      </c>
      <c r="O12" s="68">
        <v>0</v>
      </c>
    </row>
    <row r="14" spans="1:15" x14ac:dyDescent="0.15">
      <c r="A14" s="71" t="s">
        <v>113</v>
      </c>
    </row>
    <row r="15" spans="1:15" x14ac:dyDescent="0.15">
      <c r="A15" s="6"/>
      <c r="B15" s="67">
        <v>1</v>
      </c>
      <c r="C15" s="66">
        <v>2</v>
      </c>
      <c r="D15" s="66">
        <v>3</v>
      </c>
      <c r="E15" s="66">
        <v>4</v>
      </c>
      <c r="F15" s="66">
        <v>5</v>
      </c>
      <c r="G15" s="66">
        <v>6</v>
      </c>
      <c r="H15" s="66">
        <v>7</v>
      </c>
      <c r="I15" s="66">
        <v>8</v>
      </c>
      <c r="J15" s="66">
        <v>9</v>
      </c>
      <c r="K15" s="66">
        <v>10</v>
      </c>
      <c r="L15" s="66" t="s">
        <v>112</v>
      </c>
      <c r="M15" s="66" t="s">
        <v>123</v>
      </c>
      <c r="N15" s="66" t="s">
        <v>122</v>
      </c>
      <c r="O15" s="66" t="s">
        <v>124</v>
      </c>
    </row>
    <row r="16" spans="1:15" x14ac:dyDescent="0.15">
      <c r="A16" s="69" t="s">
        <v>134</v>
      </c>
      <c r="B16" s="68">
        <v>0</v>
      </c>
      <c r="C16" s="68">
        <v>0</v>
      </c>
      <c r="D16" s="68">
        <v>0</v>
      </c>
      <c r="E16" s="68">
        <v>0</v>
      </c>
      <c r="F16" s="68">
        <v>0</v>
      </c>
      <c r="G16" s="68">
        <v>0</v>
      </c>
      <c r="H16" s="68">
        <v>135</v>
      </c>
      <c r="I16" s="68">
        <v>145</v>
      </c>
      <c r="J16" s="68">
        <v>155</v>
      </c>
      <c r="K16" s="68">
        <v>0</v>
      </c>
      <c r="L16" s="68">
        <v>10</v>
      </c>
      <c r="M16" s="68">
        <v>10</v>
      </c>
      <c r="N16" s="68">
        <v>6.5</v>
      </c>
      <c r="O16" s="68">
        <v>0</v>
      </c>
    </row>
    <row r="17" spans="1:15" x14ac:dyDescent="0.15">
      <c r="A17" s="69" t="s">
        <v>135</v>
      </c>
      <c r="B17" s="68">
        <v>0</v>
      </c>
      <c r="C17" s="68">
        <v>0</v>
      </c>
      <c r="D17" s="68">
        <v>0</v>
      </c>
      <c r="E17" s="68">
        <v>0</v>
      </c>
      <c r="F17" s="68">
        <v>0</v>
      </c>
      <c r="G17" s="68">
        <v>0</v>
      </c>
      <c r="H17" s="68">
        <v>135</v>
      </c>
      <c r="I17" s="68">
        <v>145</v>
      </c>
      <c r="J17" s="68">
        <v>155</v>
      </c>
      <c r="K17" s="68">
        <v>0</v>
      </c>
      <c r="L17" s="68">
        <v>10</v>
      </c>
      <c r="M17" s="68">
        <v>10</v>
      </c>
      <c r="N17" s="68">
        <v>6.5</v>
      </c>
      <c r="O17" s="68">
        <v>0</v>
      </c>
    </row>
    <row r="18" spans="1:15" x14ac:dyDescent="0.15">
      <c r="A18" s="69" t="s">
        <v>155</v>
      </c>
      <c r="B18" s="68">
        <v>0</v>
      </c>
      <c r="C18" s="68">
        <v>0</v>
      </c>
      <c r="D18" s="68">
        <v>0</v>
      </c>
      <c r="E18" s="68">
        <v>0</v>
      </c>
      <c r="F18" s="68">
        <v>0</v>
      </c>
      <c r="G18" s="68">
        <v>0</v>
      </c>
      <c r="H18" s="68">
        <v>135</v>
      </c>
      <c r="I18" s="68">
        <v>145</v>
      </c>
      <c r="J18" s="68">
        <v>155</v>
      </c>
      <c r="K18" s="68">
        <v>0</v>
      </c>
      <c r="L18" s="79">
        <v>0</v>
      </c>
      <c r="M18" s="79">
        <v>0</v>
      </c>
      <c r="N18" s="79">
        <v>0</v>
      </c>
      <c r="O18" s="68">
        <v>0</v>
      </c>
    </row>
    <row r="19" spans="1:15" x14ac:dyDescent="0.15">
      <c r="A19" s="69" t="s">
        <v>156</v>
      </c>
      <c r="B19" s="68">
        <v>0</v>
      </c>
      <c r="C19" s="68">
        <v>0</v>
      </c>
      <c r="D19" s="68">
        <v>0</v>
      </c>
      <c r="E19" s="68">
        <v>0</v>
      </c>
      <c r="F19" s="68">
        <v>0</v>
      </c>
      <c r="G19" s="68">
        <v>0</v>
      </c>
      <c r="H19" s="68">
        <v>135</v>
      </c>
      <c r="I19" s="68">
        <v>145</v>
      </c>
      <c r="J19" s="68">
        <v>155</v>
      </c>
      <c r="K19" s="68">
        <v>0</v>
      </c>
      <c r="L19" s="79">
        <v>0</v>
      </c>
      <c r="M19" s="79">
        <v>0</v>
      </c>
      <c r="N19" s="79">
        <v>0</v>
      </c>
      <c r="O19" s="68">
        <v>0</v>
      </c>
    </row>
    <row r="20" spans="1:15" x14ac:dyDescent="0.15">
      <c r="A20" s="69" t="s">
        <v>154</v>
      </c>
      <c r="B20" s="68">
        <v>10</v>
      </c>
      <c r="C20" s="68">
        <v>30</v>
      </c>
      <c r="D20" s="68">
        <v>0</v>
      </c>
      <c r="E20" s="68">
        <v>0</v>
      </c>
      <c r="F20" s="68">
        <v>0</v>
      </c>
      <c r="G20" s="68">
        <v>0</v>
      </c>
      <c r="H20" s="68">
        <v>0</v>
      </c>
      <c r="I20" s="68">
        <v>0</v>
      </c>
      <c r="J20" s="68">
        <v>0</v>
      </c>
      <c r="K20" s="68">
        <v>0</v>
      </c>
      <c r="L20" s="68">
        <v>0</v>
      </c>
      <c r="M20" s="68">
        <v>0</v>
      </c>
      <c r="N20" s="68">
        <v>0</v>
      </c>
      <c r="O20" s="68">
        <v>0</v>
      </c>
    </row>
    <row r="21" spans="1:15" x14ac:dyDescent="0.15">
      <c r="A21" s="69" t="s">
        <v>153</v>
      </c>
      <c r="B21" s="68">
        <v>0</v>
      </c>
      <c r="C21" s="68">
        <v>0</v>
      </c>
      <c r="D21" s="68">
        <v>0</v>
      </c>
      <c r="E21" s="68">
        <v>70</v>
      </c>
      <c r="F21" s="68">
        <v>0</v>
      </c>
      <c r="G21" s="68">
        <v>0</v>
      </c>
      <c r="H21" s="68">
        <v>0</v>
      </c>
      <c r="I21" s="68">
        <v>0</v>
      </c>
      <c r="J21" s="68">
        <v>0</v>
      </c>
      <c r="K21" s="68">
        <v>0</v>
      </c>
      <c r="L21" s="68">
        <v>0</v>
      </c>
      <c r="M21" s="68">
        <v>0</v>
      </c>
      <c r="N21" s="68">
        <v>0</v>
      </c>
      <c r="O21" s="68">
        <v>0</v>
      </c>
    </row>
    <row r="22" spans="1:15" x14ac:dyDescent="0.15">
      <c r="A22" s="69" t="s">
        <v>136</v>
      </c>
      <c r="B22" s="68">
        <v>0</v>
      </c>
      <c r="C22" s="68">
        <v>30</v>
      </c>
      <c r="D22" s="68">
        <v>0</v>
      </c>
      <c r="E22" s="68">
        <v>0</v>
      </c>
      <c r="F22" s="68">
        <v>0</v>
      </c>
      <c r="G22" s="68">
        <v>0</v>
      </c>
      <c r="H22" s="68">
        <v>0</v>
      </c>
      <c r="I22" s="68">
        <v>0</v>
      </c>
      <c r="J22" s="68">
        <v>0</v>
      </c>
      <c r="K22" s="68">
        <v>0</v>
      </c>
      <c r="L22" s="68">
        <v>0</v>
      </c>
      <c r="M22" s="68">
        <v>0</v>
      </c>
      <c r="N22" s="68">
        <v>6.5</v>
      </c>
      <c r="O22" s="68">
        <v>0</v>
      </c>
    </row>
    <row r="23" spans="1:15" x14ac:dyDescent="0.15">
      <c r="A23" s="69" t="s">
        <v>133</v>
      </c>
      <c r="B23" s="68">
        <v>0</v>
      </c>
      <c r="C23" s="68">
        <v>30</v>
      </c>
      <c r="D23" s="68">
        <v>0</v>
      </c>
      <c r="E23" s="68">
        <v>0</v>
      </c>
      <c r="F23" s="68">
        <v>0</v>
      </c>
      <c r="G23" s="68">
        <v>0</v>
      </c>
      <c r="H23" s="68">
        <v>0</v>
      </c>
      <c r="I23" s="68">
        <v>0</v>
      </c>
      <c r="J23" s="68">
        <v>0</v>
      </c>
      <c r="K23" s="68">
        <v>0</v>
      </c>
      <c r="L23" s="68">
        <v>0</v>
      </c>
      <c r="M23" s="68">
        <v>0</v>
      </c>
      <c r="N23" s="68">
        <v>6.5</v>
      </c>
      <c r="O23" s="68">
        <v>0</v>
      </c>
    </row>
    <row r="24" spans="1:15" x14ac:dyDescent="0.15">
      <c r="A24" s="69" t="s">
        <v>132</v>
      </c>
      <c r="B24" s="68">
        <v>0</v>
      </c>
      <c r="C24" s="68">
        <v>50</v>
      </c>
      <c r="D24" s="68">
        <v>90</v>
      </c>
      <c r="E24" s="68">
        <v>140</v>
      </c>
      <c r="F24" s="68">
        <v>180</v>
      </c>
      <c r="G24" s="68">
        <v>200</v>
      </c>
      <c r="H24" s="68">
        <v>0</v>
      </c>
      <c r="I24" s="68">
        <v>0</v>
      </c>
      <c r="J24" s="68">
        <v>0</v>
      </c>
      <c r="K24" s="68">
        <v>0</v>
      </c>
      <c r="L24" s="68">
        <v>0</v>
      </c>
      <c r="M24" s="68">
        <v>0</v>
      </c>
      <c r="N24" s="68">
        <v>0</v>
      </c>
      <c r="O24" s="68">
        <v>0</v>
      </c>
    </row>
    <row r="26" spans="1:15" x14ac:dyDescent="0.15">
      <c r="A26" s="71" t="s">
        <v>73</v>
      </c>
    </row>
    <row r="27" spans="1:15" x14ac:dyDescent="0.15">
      <c r="A27" s="70" t="s">
        <v>170</v>
      </c>
      <c r="B27" s="68">
        <v>25</v>
      </c>
    </row>
    <row r="28" spans="1:15" x14ac:dyDescent="0.15">
      <c r="A28" s="70" t="s">
        <v>123</v>
      </c>
      <c r="B28" s="68">
        <v>25</v>
      </c>
    </row>
    <row r="29" spans="1:15" x14ac:dyDescent="0.15">
      <c r="A29" s="70" t="s">
        <v>122</v>
      </c>
      <c r="B29" s="68">
        <v>6.5</v>
      </c>
    </row>
    <row r="30" spans="1:15" x14ac:dyDescent="0.15">
      <c r="A30" s="70" t="s">
        <v>124</v>
      </c>
      <c r="B30" s="68">
        <v>5</v>
      </c>
    </row>
  </sheetData>
  <sheetProtection selectLockedCells="1"/>
  <customSheetViews>
    <customSheetView guid="{3F1193AC-8CFD-4F99-A2A4-73EA963C5A09}" state="hidden">
      <selection activeCell="A9" sqref="A9"/>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3AEBAD6316B224D84E27DC5CECE63C7" ma:contentTypeVersion="13" ma:contentTypeDescription="Ein neues Dokument erstellen." ma:contentTypeScope="" ma:versionID="b7913aa21704a44131d8bdc9e1f187c0">
  <xsd:schema xmlns:xsd="http://www.w3.org/2001/XMLSchema" xmlns:xs="http://www.w3.org/2001/XMLSchema" xmlns:p="http://schemas.microsoft.com/office/2006/metadata/properties" xmlns:ns2="6b1f99d8-9a6f-45ec-bedb-7acd45e764b6" xmlns:ns3="6a30befb-a8c7-4ce2-974b-46692a7107aa" targetNamespace="http://schemas.microsoft.com/office/2006/metadata/properties" ma:root="true" ma:fieldsID="fc665a532741a646e0492d42af050b8d" ns2:_="" ns3:_="">
    <xsd:import namespace="6b1f99d8-9a6f-45ec-bedb-7acd45e764b6"/>
    <xsd:import namespace="6a30befb-a8c7-4ce2-974b-46692a7107a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Beschrie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99d8-9a6f-45ec-bedb-7acd45e764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Beschrieb" ma:index="20" nillable="true" ma:displayName="Beschrieb" ma:format="Dropdown" ma:internalName="Beschrieb">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30befb-a8c7-4ce2-974b-46692a7107aa"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eschrieb xmlns="6b1f99d8-9a6f-45ec-bedb-7acd45e764b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465A8F-7F86-42B6-9D8E-EA101C5BF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99d8-9a6f-45ec-bedb-7acd45e764b6"/>
    <ds:schemaRef ds:uri="6a30befb-a8c7-4ce2-974b-46692a7107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FC9FA9-6B8E-48D0-8506-D982DE8FDAA9}">
  <ds:schemaRefs>
    <ds:schemaRef ds:uri="http://schemas.microsoft.com/office/2006/metadata/properties"/>
    <ds:schemaRef ds:uri="http://schemas.microsoft.com/office/infopath/2007/PartnerControls"/>
    <ds:schemaRef ds:uri="6b1f99d8-9a6f-45ec-bedb-7acd45e764b6"/>
  </ds:schemaRefs>
</ds:datastoreItem>
</file>

<file path=customXml/itemProps3.xml><?xml version="1.0" encoding="utf-8"?>
<ds:datastoreItem xmlns:ds="http://schemas.openxmlformats.org/officeDocument/2006/customXml" ds:itemID="{73D78322-F557-466B-800C-9604B72442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2</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Stammdaten</vt:lpstr>
      <vt:lpstr>Budget</vt:lpstr>
      <vt:lpstr>Hilfsmittel</vt:lpstr>
      <vt:lpstr>Abrechnung</vt:lpstr>
      <vt:lpstr>Positionszusammenfassung</vt:lpstr>
      <vt:lpstr>Kostensaetze</vt:lpstr>
      <vt:lpstr>Hilfsmittel!Print_Area</vt:lpstr>
    </vt:vector>
  </TitlesOfParts>
  <Company>BURAUT VBS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Thomet Andreas armasuisse</dc:creator>
  <cp:lastModifiedBy>Manuel Meister</cp:lastModifiedBy>
  <cp:lastPrinted>2015-10-15T13:07:27Z</cp:lastPrinted>
  <dcterms:created xsi:type="dcterms:W3CDTF">2010-08-10T07:38:35Z</dcterms:created>
  <dcterms:modified xsi:type="dcterms:W3CDTF">2020-10-24T08:01:12Z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0x010100D3AEBAD6316B224D84E27DC5CECE63C7</vt:lpwstr>
  </property>
</Properties>
</file>